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minhjoko/Downloads/"/>
    </mc:Choice>
  </mc:AlternateContent>
  <bookViews>
    <workbookView xWindow="5580" yWindow="460" windowWidth="10000" windowHeight="5060"/>
  </bookViews>
  <sheets>
    <sheet name="2016" sheetId="1" r:id="rId1"/>
    <sheet name="IssueList" sheetId="2" r:id="rId2"/>
  </sheets>
  <definedNames>
    <definedName name="_xlnm._FilterDatabase" localSheetId="0" hidden="1">'2016'!$B$4:$OT$108</definedName>
    <definedName name="_xlnm._FilterDatabase" localSheetId="1" hidden="1">IssueList!$A$6:$L$306</definedName>
    <definedName name="_xlnm.Print_Area" localSheetId="1">IssueList!$A$1:$L$306</definedName>
    <definedName name="_xlnm.Print_Title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1" i="1" l="1"/>
  <c r="H92" i="1"/>
  <c r="H9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" i="1"/>
  <c r="I92" i="1"/>
  <c r="I71" i="1"/>
  <c r="I69" i="1"/>
  <c r="I70" i="1"/>
  <c r="I68" i="1"/>
  <c r="I67" i="1"/>
  <c r="I66" i="1"/>
  <c r="I65" i="1"/>
  <c r="I64" i="1"/>
  <c r="I63" i="1"/>
  <c r="I62" i="1"/>
  <c r="I61" i="1"/>
  <c r="I60" i="1"/>
  <c r="I59" i="1"/>
  <c r="I58" i="1"/>
  <c r="I56" i="1"/>
  <c r="I57" i="1"/>
  <c r="I54" i="1"/>
  <c r="I55" i="1"/>
  <c r="I53" i="1"/>
  <c r="I91" i="1"/>
  <c r="I89" i="1"/>
  <c r="I90" i="1"/>
  <c r="I52" i="1"/>
  <c r="I47" i="1"/>
  <c r="I48" i="1"/>
  <c r="I49" i="1"/>
  <c r="I50" i="1"/>
  <c r="I51" i="1"/>
  <c r="I72" i="1"/>
  <c r="I46" i="1"/>
  <c r="I45" i="1"/>
  <c r="I44" i="1"/>
  <c r="I43" i="1"/>
  <c r="GN39" i="1"/>
  <c r="I42" i="1"/>
  <c r="I41" i="1"/>
  <c r="I40" i="1"/>
  <c r="I38" i="1"/>
  <c r="I39" i="1"/>
  <c r="FI19" i="1"/>
  <c r="I37" i="1"/>
  <c r="I36" i="1"/>
  <c r="I35" i="1"/>
  <c r="I34" i="1"/>
  <c r="I17" i="1"/>
  <c r="I33" i="1"/>
  <c r="I32" i="1"/>
  <c r="I31" i="1"/>
  <c r="I29" i="1"/>
  <c r="EE21" i="1"/>
  <c r="CZ21" i="1"/>
  <c r="BW11" i="1"/>
  <c r="I27" i="1"/>
  <c r="I28" i="1"/>
  <c r="EE19" i="1"/>
  <c r="CZ19" i="1"/>
  <c r="I25" i="1"/>
  <c r="I26" i="1"/>
  <c r="I30" i="1"/>
  <c r="B8" i="1"/>
  <c r="B9" i="1"/>
  <c r="B10" i="1"/>
  <c r="B11" i="1"/>
  <c r="B12" i="1"/>
  <c r="B13" i="1"/>
  <c r="B14" i="1"/>
  <c r="B15" i="1"/>
  <c r="B16" i="1"/>
  <c r="I11" i="1"/>
  <c r="B18" i="1"/>
  <c r="B19" i="1"/>
  <c r="B20" i="1"/>
  <c r="B21" i="1"/>
  <c r="B22" i="1"/>
  <c r="B23" i="1"/>
  <c r="B24" i="1"/>
  <c r="B17" i="1"/>
  <c r="B25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I80" i="1"/>
  <c r="I79" i="1"/>
  <c r="I78" i="1"/>
  <c r="I77" i="1"/>
  <c r="I84" i="1"/>
  <c r="I83" i="1"/>
  <c r="I82" i="1"/>
  <c r="I81" i="1"/>
  <c r="I86" i="1"/>
  <c r="I85" i="1"/>
  <c r="I87" i="1"/>
  <c r="I88" i="1"/>
  <c r="I76" i="1"/>
  <c r="I23" i="1"/>
  <c r="I24" i="1"/>
  <c r="B26" i="1"/>
  <c r="B27" i="1"/>
  <c r="B28" i="1"/>
  <c r="B29" i="1"/>
  <c r="B30" i="1"/>
  <c r="B31" i="1"/>
  <c r="B32" i="1"/>
  <c r="B33" i="1"/>
  <c r="B34" i="1"/>
  <c r="B35" i="1"/>
  <c r="B96" i="1"/>
  <c r="B97" i="1"/>
  <c r="B98" i="1"/>
  <c r="B36" i="1"/>
  <c r="B37" i="1"/>
  <c r="B38" i="1"/>
  <c r="B39" i="1"/>
  <c r="B40" i="1"/>
  <c r="B41" i="1"/>
  <c r="B42" i="1"/>
  <c r="B43" i="1"/>
  <c r="B99" i="1"/>
  <c r="B100" i="1"/>
  <c r="B101" i="1"/>
  <c r="B102" i="1"/>
  <c r="B103" i="1"/>
  <c r="B104" i="1"/>
  <c r="B105" i="1"/>
  <c r="B106" i="1"/>
  <c r="AR13" i="1"/>
  <c r="B44" i="1"/>
  <c r="B45" i="1"/>
  <c r="I106" i="1"/>
  <c r="I105" i="1"/>
  <c r="I104" i="1"/>
  <c r="I103" i="1"/>
  <c r="I102" i="1"/>
  <c r="I100" i="1"/>
  <c r="I75" i="1"/>
  <c r="I74" i="1"/>
  <c r="I22" i="1"/>
  <c r="I21" i="1"/>
  <c r="I20" i="1"/>
  <c r="I19" i="1"/>
  <c r="I18" i="1"/>
  <c r="I16" i="1"/>
  <c r="I15" i="1"/>
  <c r="I14" i="1"/>
  <c r="I13" i="1"/>
  <c r="I12" i="1"/>
  <c r="I10" i="1"/>
  <c r="I9" i="1"/>
  <c r="I8" i="1"/>
  <c r="I7" i="1"/>
  <c r="B46" i="1"/>
  <c r="B47" i="1"/>
  <c r="I111" i="1"/>
  <c r="B48" i="1"/>
  <c r="B49" i="1"/>
  <c r="B50" i="1"/>
  <c r="J156" i="1"/>
  <c r="B51" i="1"/>
  <c r="B52" i="1"/>
  <c r="B53" i="1"/>
  <c r="B54" i="1"/>
  <c r="B55" i="1"/>
  <c r="B56" i="1"/>
  <c r="B57" i="1"/>
  <c r="B58" i="1"/>
  <c r="B59" i="1"/>
  <c r="B60" i="1"/>
  <c r="J166" i="1"/>
  <c r="I166" i="1"/>
  <c r="J161" i="1"/>
  <c r="I161" i="1"/>
  <c r="I156" i="1"/>
  <c r="J151" i="1"/>
  <c r="J141" i="1"/>
  <c r="J136" i="1"/>
  <c r="J131" i="1"/>
  <c r="J126" i="1"/>
  <c r="J121" i="1"/>
  <c r="J116" i="1"/>
  <c r="J146" i="1"/>
  <c r="J111" i="1"/>
  <c r="B61" i="1"/>
  <c r="I151" i="1"/>
  <c r="I146" i="1"/>
  <c r="I141" i="1"/>
  <c r="I136" i="1"/>
  <c r="I126" i="1"/>
  <c r="I121" i="1"/>
  <c r="I116" i="1"/>
  <c r="B62" i="1"/>
  <c r="B63" i="1"/>
  <c r="B64" i="1"/>
  <c r="B65" i="1"/>
  <c r="I131" i="1"/>
  <c r="B66" i="1"/>
  <c r="B67" i="1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G5" i="2"/>
  <c r="F5" i="2"/>
  <c r="G3" i="2"/>
  <c r="B68" i="1"/>
  <c r="B69" i="1"/>
  <c r="F3" i="2"/>
  <c r="B70" i="1"/>
  <c r="B71" i="1"/>
  <c r="B72" i="1"/>
</calcChain>
</file>

<file path=xl/comments1.xml><?xml version="1.0" encoding="utf-8"?>
<comments xmlns="http://schemas.openxmlformats.org/spreadsheetml/2006/main">
  <authors>
    <author>SMARTNET</author>
    <author>Hieu Phan</author>
  </authors>
  <commentList>
    <comment ref="AS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A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F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J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C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G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L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P4" authorId="0">
      <text>
        <r>
          <rPr>
            <b/>
            <sz val="9"/>
            <color indexed="81"/>
            <rFont val="Tahoma"/>
            <family val="2"/>
          </rPr>
          <t>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Phase 1: 9/30/2015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old: 26.5
+2015/11/25: 27: 27 new request
2015/12/21: -1.5 csv + 1.5 sp + 2.5 search user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Nov:4
Dec:4
CR:3.5
Jan: 4
Feb: 4
Mar: 4
CR:3
Apr: 4
May: 4
Jun: 4
July: 4
Aug: 4
Sep: 4
Oct: 4
Nov: 4</t>
        </r>
      </text>
    </comment>
    <comment ref="H29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Content: 8.4
Engine: 13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offical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CR: 8</t>
        </r>
      </text>
    </comment>
    <comment ref="H91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Sep + 1</t>
        </r>
      </text>
    </comment>
    <comment ref="J102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Version 1: 4/20/2015</t>
        </r>
      </text>
    </comment>
    <comment ref="K102" authorId="1">
      <text>
        <r>
          <rPr>
            <b/>
            <sz val="9"/>
            <color indexed="81"/>
            <rFont val="Tahoma"/>
            <family val="2"/>
          </rPr>
          <t>Hieu Phan:</t>
        </r>
        <r>
          <rPr>
            <sz val="9"/>
            <color indexed="81"/>
            <rFont val="Tahoma"/>
            <family val="2"/>
          </rPr>
          <t xml:space="preserve">
Version 1</t>
        </r>
      </text>
    </comment>
  </commentList>
</comments>
</file>

<file path=xl/sharedStrings.xml><?xml version="1.0" encoding="utf-8"?>
<sst xmlns="http://schemas.openxmlformats.org/spreadsheetml/2006/main" count="793" uniqueCount="228">
  <si>
    <t>No</t>
  </si>
  <si>
    <t>Status</t>
  </si>
  <si>
    <t>Project</t>
  </si>
  <si>
    <t>Type</t>
  </si>
  <si>
    <t>Platform</t>
  </si>
  <si>
    <t>Period
(man-day)</t>
  </si>
  <si>
    <t>Period
(man-month)</t>
  </si>
  <si>
    <t>Start Date</t>
  </si>
  <si>
    <t>End Date</t>
  </si>
  <si>
    <t>Assignee</t>
  </si>
  <si>
    <t>Progress</t>
  </si>
  <si>
    <t>Tháng 12</t>
  </si>
  <si>
    <t>Tháng 1</t>
  </si>
  <si>
    <t>Offshore</t>
  </si>
  <si>
    <t>.NET</t>
  </si>
  <si>
    <t>DEV1</t>
  </si>
  <si>
    <t>In Progress</t>
  </si>
  <si>
    <t>iOS</t>
  </si>
  <si>
    <t>DEV1 &amp; DEV2</t>
  </si>
  <si>
    <t>Labo</t>
  </si>
  <si>
    <t>WP</t>
  </si>
  <si>
    <t>DEV2</t>
  </si>
  <si>
    <t>HTML5</t>
  </si>
  <si>
    <t>Onsite</t>
  </si>
  <si>
    <t>Pending</t>
  </si>
  <si>
    <t>Symfony</t>
  </si>
  <si>
    <t>CI</t>
  </si>
  <si>
    <t>Android</t>
  </si>
  <si>
    <t>Inside</t>
  </si>
  <si>
    <t>Publishing</t>
  </si>
  <si>
    <t>Yii</t>
  </si>
  <si>
    <t>Web</t>
  </si>
  <si>
    <t>Tháng 2</t>
  </si>
  <si>
    <t>DQN</t>
  </si>
  <si>
    <t>HR</t>
  </si>
  <si>
    <t>BSE</t>
  </si>
  <si>
    <t>Vu, Nhi</t>
  </si>
  <si>
    <t>Tháng 3</t>
  </si>
  <si>
    <t>Mobile</t>
  </si>
  <si>
    <t>JAN</t>
  </si>
  <si>
    <t>FEB</t>
  </si>
  <si>
    <t>Tháng 4</t>
  </si>
  <si>
    <t>MAR</t>
  </si>
  <si>
    <t>APR</t>
  </si>
  <si>
    <t>ﾀｲﾄﾙ</t>
    <phoneticPr fontId="0"/>
  </si>
  <si>
    <t>全件数</t>
    <rPh sb="0" eb="1">
      <t>ゼン</t>
    </rPh>
    <rPh sb="1" eb="3">
      <t>ケンスウ</t>
    </rPh>
    <phoneticPr fontId="0"/>
  </si>
  <si>
    <t>処置済</t>
    <rPh sb="0" eb="2">
      <t>ショチ</t>
    </rPh>
    <rPh sb="2" eb="3">
      <t>ズ</t>
    </rPh>
    <phoneticPr fontId="0"/>
  </si>
  <si>
    <t>版数</t>
    <rPh sb="0" eb="2">
      <t>ハンスウ</t>
    </rPh>
    <phoneticPr fontId="0"/>
  </si>
  <si>
    <t>承認</t>
    <rPh sb="0" eb="2">
      <t>ショウニン</t>
    </rPh>
    <phoneticPr fontId="0"/>
  </si>
  <si>
    <t>査閲</t>
    <rPh sb="0" eb="2">
      <t>サエツ</t>
    </rPh>
    <phoneticPr fontId="0"/>
  </si>
  <si>
    <t>登録番号</t>
    <rPh sb="0" eb="2">
      <t>トウロク</t>
    </rPh>
    <rPh sb="2" eb="4">
      <t>バンゴウ</t>
    </rPh>
    <phoneticPr fontId="0"/>
  </si>
  <si>
    <t>検討済</t>
    <rPh sb="0" eb="2">
      <t>ケントウ</t>
    </rPh>
    <rPh sb="2" eb="3">
      <t>ズ</t>
    </rPh>
    <phoneticPr fontId="0"/>
  </si>
  <si>
    <t>未解決</t>
    <rPh sb="0" eb="3">
      <t>ミカイケツ</t>
    </rPh>
    <phoneticPr fontId="0"/>
  </si>
  <si>
    <t>作成者</t>
    <rPh sb="0" eb="3">
      <t>サクセイシャ</t>
    </rPh>
    <phoneticPr fontId="0"/>
  </si>
  <si>
    <t>カンフゥン</t>
  </si>
  <si>
    <t>No.</t>
    <phoneticPr fontId="0"/>
  </si>
  <si>
    <t>未解決</t>
  </si>
  <si>
    <t>※行追加の際は、行をコピー＆コピーしたセルの挿入にて追加してください。</t>
    <rPh sb="1" eb="2">
      <t>ギョウ</t>
    </rPh>
    <rPh sb="2" eb="4">
      <t>ツイカ</t>
    </rPh>
    <rPh sb="5" eb="6">
      <t>サイ</t>
    </rPh>
    <rPh sb="8" eb="9">
      <t>ギョウ</t>
    </rPh>
    <rPh sb="22" eb="24">
      <t>ソウニュウ</t>
    </rPh>
    <rPh sb="26" eb="28">
      <t>ツイカ</t>
    </rPh>
    <phoneticPr fontId="0"/>
  </si>
  <si>
    <t>Issue List</t>
  </si>
  <si>
    <t>Category</t>
  </si>
  <si>
    <t>Issue Content</t>
  </si>
  <si>
    <t>Name</t>
  </si>
  <si>
    <t>Why/How Issue</t>
  </si>
  <si>
    <t>Issue</t>
  </si>
  <si>
    <t>Issuer</t>
  </si>
  <si>
    <t>Date of Issue</t>
  </si>
  <si>
    <t>Reason / Solution</t>
  </si>
  <si>
    <t>Assigee</t>
  </si>
  <si>
    <t>Plan Date</t>
  </si>
  <si>
    <t>Solved Date</t>
  </si>
  <si>
    <t>Note</t>
  </si>
  <si>
    <t>Ex</t>
  </si>
  <si>
    <t>MAY</t>
  </si>
  <si>
    <t>Tháng 5</t>
  </si>
  <si>
    <t>処置済</t>
  </si>
  <si>
    <t>Tháng 6</t>
  </si>
  <si>
    <t>Tháng 11</t>
  </si>
  <si>
    <t>Tháng 10</t>
  </si>
  <si>
    <t>Tháng 9</t>
  </si>
  <si>
    <t>Tháng 8</t>
  </si>
  <si>
    <t>Tháng 7</t>
  </si>
  <si>
    <t>JUN</t>
  </si>
  <si>
    <t>JUL</t>
  </si>
  <si>
    <t>AUG</t>
  </si>
  <si>
    <t>Planning</t>
  </si>
  <si>
    <t>Finished</t>
  </si>
  <si>
    <t>FSI (Th5)</t>
  </si>
  <si>
    <t>FSI (Th6)</t>
  </si>
  <si>
    <t>FSI (Th7)</t>
  </si>
  <si>
    <t>FSI (Th8)</t>
  </si>
  <si>
    <t>FSI (Th10)</t>
  </si>
  <si>
    <t>SEP</t>
  </si>
  <si>
    <t>OCT</t>
  </si>
  <si>
    <t>NOV</t>
  </si>
  <si>
    <t>DEC</t>
  </si>
  <si>
    <t>Tu-chan, Loan, Binh, Hue</t>
  </si>
  <si>
    <t>11/31/2015</t>
  </si>
  <si>
    <t>Laravel</t>
  </si>
  <si>
    <t>Customer</t>
  </si>
  <si>
    <t>Zerocube</t>
  </si>
  <si>
    <t>Dendai</t>
  </si>
  <si>
    <t>iCraft</t>
  </si>
  <si>
    <t>Nicosys</t>
  </si>
  <si>
    <t>Tocosie</t>
  </si>
  <si>
    <t>DH Nong Lam</t>
  </si>
  <si>
    <t>Smartnet</t>
  </si>
  <si>
    <t>Target</t>
  </si>
  <si>
    <t>Actual</t>
  </si>
  <si>
    <t>15/10/2015</t>
  </si>
  <si>
    <t>FSI (Th11)</t>
  </si>
  <si>
    <t>FSI (Th12)</t>
  </si>
  <si>
    <t>DESIGNER</t>
  </si>
  <si>
    <t>Niveau</t>
  </si>
  <si>
    <t>SMARTNET PROJECTS 2016</t>
  </si>
  <si>
    <t>FSI (Th1)</t>
  </si>
  <si>
    <t>FSI (Th2)</t>
  </si>
  <si>
    <t>FSI (Th3)</t>
  </si>
  <si>
    <t>FSI (Th4)</t>
  </si>
  <si>
    <t>FSI (Th9)</t>
  </si>
  <si>
    <t>s</t>
  </si>
  <si>
    <t xml:space="preserve">  </t>
  </si>
  <si>
    <t>ABV</t>
  </si>
  <si>
    <t>29/2/2016</t>
  </si>
  <si>
    <t>Others</t>
  </si>
  <si>
    <t>Hieu&gt;, Phu, Thuong, Tinh, Nhon</t>
  </si>
  <si>
    <t>Hieu&lt;, Tu, An, Phat, Trieu</t>
  </si>
  <si>
    <t>Lam, Dien</t>
  </si>
  <si>
    <t xml:space="preserve"> </t>
  </si>
  <si>
    <t>24/2/2016</t>
  </si>
  <si>
    <t>Payment</t>
  </si>
  <si>
    <t>18/2/2016</t>
  </si>
  <si>
    <t>26/2/2016</t>
  </si>
  <si>
    <t>19/2/2016</t>
  </si>
  <si>
    <t>Failed</t>
  </si>
  <si>
    <t>Kokoupz</t>
  </si>
  <si>
    <t>Web &amp; Mobile</t>
  </si>
  <si>
    <t>30/4/2016</t>
  </si>
  <si>
    <r>
      <t xml:space="preserve">Hieu&lt;, </t>
    </r>
    <r>
      <rPr>
        <strike/>
        <sz val="8"/>
        <color rgb="FFFF0000"/>
        <rFont val="Arial"/>
        <family val="2"/>
      </rPr>
      <t>Tu</t>
    </r>
    <r>
      <rPr>
        <sz val="8"/>
        <rFont val="Arial"/>
        <family val="2"/>
      </rPr>
      <t>, An, Phat, Trieu</t>
    </r>
  </si>
  <si>
    <t>Hieu&lt;, An, Phat, Trieu</t>
  </si>
  <si>
    <t>Desktop App</t>
  </si>
  <si>
    <r>
      <t xml:space="preserve">Hieu&gt;, Phu, Thuong, </t>
    </r>
    <r>
      <rPr>
        <strike/>
        <sz val="8"/>
        <color rgb="FFFF0000"/>
        <rFont val="Arial"/>
        <family val="2"/>
      </rPr>
      <t>Tinh,</t>
    </r>
    <r>
      <rPr>
        <sz val="8"/>
        <rFont val="Arial"/>
        <family val="2"/>
      </rPr>
      <t xml:space="preserve"> Nhon</t>
    </r>
  </si>
  <si>
    <t>Other</t>
  </si>
  <si>
    <t>AEON</t>
  </si>
  <si>
    <t xml:space="preserve">Pasonatech </t>
  </si>
  <si>
    <t>Closed</t>
  </si>
  <si>
    <t>Java</t>
  </si>
  <si>
    <t>Hieu&gt;, Phu, Thuong, Nhon</t>
  </si>
  <si>
    <t>0/3</t>
    <phoneticPr fontId="33"/>
  </si>
  <si>
    <t>Project1</t>
  </si>
  <si>
    <t>Project2</t>
  </si>
  <si>
    <t>Project3</t>
  </si>
  <si>
    <t>Project4</t>
  </si>
  <si>
    <t>Project5</t>
  </si>
  <si>
    <t>Project6</t>
  </si>
  <si>
    <t>Project7</t>
  </si>
  <si>
    <t>Project8</t>
  </si>
  <si>
    <t>Project9</t>
  </si>
  <si>
    <t>Project10</t>
  </si>
  <si>
    <t>Project11</t>
  </si>
  <si>
    <t>Project12</t>
  </si>
  <si>
    <t>Project13</t>
  </si>
  <si>
    <t>Project14</t>
  </si>
  <si>
    <t>Project15</t>
  </si>
  <si>
    <t>Project16</t>
  </si>
  <si>
    <t>Project17</t>
  </si>
  <si>
    <t>Project18</t>
  </si>
  <si>
    <t>Project19</t>
  </si>
  <si>
    <t>Project20</t>
  </si>
  <si>
    <t>Project21</t>
  </si>
  <si>
    <t>Project22</t>
  </si>
  <si>
    <t>Project23</t>
  </si>
  <si>
    <t>Project24</t>
  </si>
  <si>
    <t>Project25</t>
  </si>
  <si>
    <t>Project26</t>
  </si>
  <si>
    <t>Project27</t>
  </si>
  <si>
    <t>Project28</t>
  </si>
  <si>
    <t>Project29</t>
  </si>
  <si>
    <t>Project30</t>
  </si>
  <si>
    <t>Project31</t>
  </si>
  <si>
    <t>Project32</t>
  </si>
  <si>
    <t>Project33</t>
  </si>
  <si>
    <t>Project34</t>
  </si>
  <si>
    <t>Project35</t>
  </si>
  <si>
    <t>Project36</t>
  </si>
  <si>
    <t>Project37</t>
  </si>
  <si>
    <t>Project38</t>
  </si>
  <si>
    <t>Project39</t>
  </si>
  <si>
    <t>Project40</t>
  </si>
  <si>
    <t>Project41</t>
  </si>
  <si>
    <t>Project42</t>
  </si>
  <si>
    <t>Project43</t>
  </si>
  <si>
    <t>Project44</t>
  </si>
  <si>
    <t>Project45</t>
  </si>
  <si>
    <t>Project46</t>
  </si>
  <si>
    <t>Project47</t>
  </si>
  <si>
    <t>Project48</t>
  </si>
  <si>
    <t>Project49</t>
  </si>
  <si>
    <t>Project50</t>
  </si>
  <si>
    <t>Project51</t>
  </si>
  <si>
    <t>Project52</t>
  </si>
  <si>
    <t>Project53</t>
  </si>
  <si>
    <t>Project54</t>
  </si>
  <si>
    <t>Project55</t>
  </si>
  <si>
    <t>Project56</t>
  </si>
  <si>
    <t>Project57</t>
  </si>
  <si>
    <t>Project58</t>
  </si>
  <si>
    <t>Project59</t>
  </si>
  <si>
    <t>Project60</t>
  </si>
  <si>
    <t>Project61</t>
  </si>
  <si>
    <t>Project62</t>
  </si>
  <si>
    <t>Project63</t>
  </si>
  <si>
    <t>Project64</t>
  </si>
  <si>
    <t>Project65</t>
  </si>
  <si>
    <t>Labo1</t>
  </si>
  <si>
    <t>Labo2</t>
  </si>
  <si>
    <t>Labo3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</si>
  <si>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</si>
  <si>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</si>
  <si>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</si>
  <si>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</si>
  <si>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</si>
  <si>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</si>
  <si>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</si>
  <si>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</si>
  <si>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</si>
  <si>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</si>
  <si>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Product11</t>
  </si>
  <si>
    <t>Product12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</si>
</sst>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;[Red]#,##0"/>
    <numFmt numFmtId="165" formatCode="#,##0.0;[Red]#,##0.0"/>
    <numFmt numFmtId="166" formatCode="[$-1010000]d/m/yyyy"/>
    <numFmt numFmtId="167" formatCode="0.0"/>
    <numFmt numFmtId="168" formatCode="&quot;作&quot;&quot;成&quot;&quot;日&quot;\:yyyy&quot;年&quot;mm&quot;月&quot;dd&quot;日&quot;"/>
    <numFmt numFmtId="169" formatCode="&quot;更&quot;&quot;新&quot;&quot;日&quot;\:yyyy&quot;年&quot;mm&quot;月&quot;dd&quot;日&quot;"/>
    <numFmt numFmtId="170" formatCode="m&quot;月&quot;d&quot;日&quot;;@"/>
    <numFmt numFmtId="171" formatCode="d/m/yyyy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20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22"/>
      <color rgb="FFFFFFFF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499984740745262"/>
      <name val="Arial"/>
      <family val="2"/>
    </font>
    <font>
      <b/>
      <sz val="16"/>
      <name val="Arial"/>
      <family val="2"/>
    </font>
    <font>
      <b/>
      <sz val="16"/>
      <color rgb="FF8713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8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7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9"/>
      <color indexed="36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0"/>
      <color rgb="FF000000"/>
      <name val="Arial"/>
      <family val="2"/>
    </font>
    <font>
      <b/>
      <sz val="16"/>
      <color theme="4" tint="-0.499984740745262"/>
      <name val="Arial"/>
      <family val="2"/>
    </font>
    <font>
      <b/>
      <sz val="11"/>
      <color rgb="FF000000"/>
      <name val="Arial"/>
      <family val="2"/>
    </font>
    <font>
      <strike/>
      <sz val="8"/>
      <color rgb="FFFF0000"/>
      <name val="Arial"/>
      <family val="2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9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>
      <alignment vertical="center"/>
    </xf>
  </cellStyleXfs>
  <cellXfs count="24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/>
    <xf numFmtId="9" fontId="3" fillId="2" borderId="1" xfId="0" applyNumberFormat="1" applyFont="1" applyFill="1" applyBorder="1"/>
    <xf numFmtId="9" fontId="2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/>
    </xf>
    <xf numFmtId="165" fontId="10" fillId="0" borderId="6" xfId="0" applyNumberFormat="1" applyFont="1" applyBorder="1" applyAlignment="1">
      <alignment horizontal="center" vertical="top"/>
    </xf>
    <xf numFmtId="165" fontId="10" fillId="0" borderId="6" xfId="0" applyNumberFormat="1" applyFont="1" applyBorder="1" applyAlignment="1">
      <alignment horizontal="center" vertical="top" shrinkToFit="1"/>
    </xf>
    <xf numFmtId="9" fontId="10" fillId="0" borderId="6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center" vertical="top"/>
    </xf>
    <xf numFmtId="165" fontId="10" fillId="4" borderId="6" xfId="0" applyNumberFormat="1" applyFont="1" applyFill="1" applyBorder="1" applyAlignment="1">
      <alignment horizontal="center" vertical="top"/>
    </xf>
    <xf numFmtId="166" fontId="10" fillId="4" borderId="6" xfId="0" applyNumberFormat="1" applyFont="1" applyFill="1" applyBorder="1" applyAlignment="1">
      <alignment horizontal="center" vertical="top"/>
    </xf>
    <xf numFmtId="165" fontId="10" fillId="4" borderId="6" xfId="0" applyNumberFormat="1" applyFont="1" applyFill="1" applyBorder="1" applyAlignment="1">
      <alignment horizontal="center" vertical="top" shrinkToFit="1"/>
    </xf>
    <xf numFmtId="9" fontId="10" fillId="4" borderId="6" xfId="0" applyNumberFormat="1" applyFont="1" applyFill="1" applyBorder="1" applyAlignment="1">
      <alignment horizontal="center" vertical="top"/>
    </xf>
    <xf numFmtId="3" fontId="10" fillId="4" borderId="3" xfId="0" applyNumberFormat="1" applyFont="1" applyFill="1" applyBorder="1" applyAlignment="1">
      <alignment vertical="top"/>
    </xf>
    <xf numFmtId="0" fontId="2" fillId="4" borderId="4" xfId="0" applyFont="1" applyFill="1" applyBorder="1"/>
    <xf numFmtId="0" fontId="2" fillId="5" borderId="4" xfId="0" applyFont="1" applyFill="1" applyBorder="1"/>
    <xf numFmtId="0" fontId="2" fillId="4" borderId="7" xfId="0" applyFont="1" applyFill="1" applyBorder="1"/>
    <xf numFmtId="0" fontId="2" fillId="5" borderId="8" xfId="0" applyFont="1" applyFill="1" applyBorder="1"/>
    <xf numFmtId="0" fontId="2" fillId="5" borderId="5" xfId="0" applyFont="1" applyFill="1" applyBorder="1"/>
    <xf numFmtId="0" fontId="0" fillId="0" borderId="0" xfId="0"/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0" xfId="0"/>
    <xf numFmtId="0" fontId="2" fillId="4" borderId="8" xfId="0" applyFont="1" applyFill="1" applyBorder="1"/>
    <xf numFmtId="0" fontId="2" fillId="4" borderId="5" xfId="0" applyFont="1" applyFill="1" applyBorder="1"/>
    <xf numFmtId="0" fontId="2" fillId="5" borderId="17" xfId="0" applyFont="1" applyFill="1" applyBorder="1"/>
    <xf numFmtId="0" fontId="9" fillId="0" borderId="6" xfId="0" applyFont="1" applyBorder="1" applyAlignment="1">
      <alignment horizontal="center" vertical="top" shrinkToFit="1"/>
    </xf>
    <xf numFmtId="0" fontId="9" fillId="4" borderId="6" xfId="0" applyFont="1" applyFill="1" applyBorder="1" applyAlignment="1">
      <alignment horizontal="center" vertical="top" shrinkToFit="1"/>
    </xf>
    <xf numFmtId="0" fontId="0" fillId="0" borderId="0" xfId="0"/>
    <xf numFmtId="0" fontId="0" fillId="0" borderId="0" xfId="0"/>
    <xf numFmtId="0" fontId="0" fillId="0" borderId="0" xfId="0"/>
    <xf numFmtId="0" fontId="16" fillId="0" borderId="13" xfId="0" applyFont="1" applyBorder="1" applyAlignment="1">
      <alignment vertical="center"/>
    </xf>
    <xf numFmtId="0" fontId="17" fillId="7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1" applyFont="1" applyAlignment="1">
      <alignment horizontal="left" vertical="center"/>
    </xf>
    <xf numFmtId="0" fontId="19" fillId="0" borderId="1" xfId="1" applyFont="1">
      <alignment vertical="center"/>
    </xf>
    <xf numFmtId="0" fontId="19" fillId="0" borderId="21" xfId="1" applyFont="1" applyBorder="1">
      <alignment vertical="center"/>
    </xf>
    <xf numFmtId="0" fontId="19" fillId="0" borderId="22" xfId="1" applyFont="1" applyBorder="1">
      <alignment vertical="center"/>
    </xf>
    <xf numFmtId="0" fontId="19" fillId="0" borderId="23" xfId="1" applyFont="1" applyBorder="1">
      <alignment vertical="center"/>
    </xf>
    <xf numFmtId="0" fontId="20" fillId="8" borderId="24" xfId="1" applyFont="1" applyFill="1" applyBorder="1" applyAlignment="1">
      <alignment horizontal="center" vertical="center"/>
    </xf>
    <xf numFmtId="0" fontId="20" fillId="8" borderId="25" xfId="1" applyFont="1" applyFill="1" applyBorder="1" applyAlignment="1">
      <alignment horizontal="center" vertical="center"/>
    </xf>
    <xf numFmtId="168" fontId="21" fillId="0" borderId="26" xfId="1" applyNumberFormat="1" applyFont="1" applyBorder="1" applyAlignment="1">
      <alignment horizontal="center" vertical="center"/>
    </xf>
    <xf numFmtId="0" fontId="19" fillId="8" borderId="24" xfId="1" applyFont="1" applyFill="1" applyBorder="1" applyAlignment="1">
      <alignment horizontal="center" vertical="center"/>
    </xf>
    <xf numFmtId="0" fontId="19" fillId="8" borderId="27" xfId="1" applyFont="1" applyFill="1" applyBorder="1" applyAlignment="1">
      <alignment horizontal="center" vertical="center"/>
    </xf>
    <xf numFmtId="0" fontId="19" fillId="8" borderId="25" xfId="1" applyFont="1" applyFill="1" applyBorder="1">
      <alignment vertical="center"/>
    </xf>
    <xf numFmtId="0" fontId="19" fillId="0" borderId="28" xfId="1" applyFont="1" applyBorder="1">
      <alignment vertical="center"/>
    </xf>
    <xf numFmtId="0" fontId="22" fillId="0" borderId="1" xfId="1" applyFont="1" applyBorder="1">
      <alignment vertical="center"/>
    </xf>
    <xf numFmtId="0" fontId="19" fillId="0" borderId="1" xfId="1" applyFont="1" applyBorder="1">
      <alignment vertical="center"/>
    </xf>
    <xf numFmtId="0" fontId="19" fillId="0" borderId="29" xfId="1" applyFont="1" applyBorder="1">
      <alignment vertical="center"/>
    </xf>
    <xf numFmtId="0" fontId="20" fillId="0" borderId="30" xfId="1" applyFont="1" applyBorder="1" applyAlignment="1">
      <alignment vertical="center"/>
    </xf>
    <xf numFmtId="0" fontId="20" fillId="0" borderId="31" xfId="1" applyFont="1" applyBorder="1" applyAlignment="1">
      <alignment vertical="center"/>
    </xf>
    <xf numFmtId="168" fontId="21" fillId="0" borderId="32" xfId="1" applyNumberFormat="1" applyFont="1" applyBorder="1" applyAlignment="1">
      <alignment horizontal="center" vertical="center"/>
    </xf>
    <xf numFmtId="0" fontId="19" fillId="0" borderId="33" xfId="1" applyFont="1" applyBorder="1">
      <alignment vertical="center"/>
    </xf>
    <xf numFmtId="0" fontId="19" fillId="0" borderId="16" xfId="1" applyFont="1" applyBorder="1">
      <alignment vertical="center"/>
    </xf>
    <xf numFmtId="0" fontId="19" fillId="0" borderId="34" xfId="1" applyFont="1" applyBorder="1">
      <alignment vertical="center"/>
    </xf>
    <xf numFmtId="0" fontId="23" fillId="0" borderId="29" xfId="1" applyFont="1" applyBorder="1">
      <alignment vertical="center"/>
    </xf>
    <xf numFmtId="0" fontId="24" fillId="8" borderId="30" xfId="1" applyFont="1" applyFill="1" applyBorder="1" applyAlignment="1">
      <alignment horizontal="center" vertical="center"/>
    </xf>
    <xf numFmtId="0" fontId="24" fillId="8" borderId="31" xfId="1" applyFont="1" applyFill="1" applyBorder="1" applyAlignment="1">
      <alignment horizontal="center" vertical="center"/>
    </xf>
    <xf numFmtId="168" fontId="21" fillId="0" borderId="35" xfId="1" applyNumberFormat="1" applyFont="1" applyBorder="1" applyAlignment="1">
      <alignment horizontal="center" vertical="center"/>
    </xf>
    <xf numFmtId="167" fontId="19" fillId="0" borderId="33" xfId="1" applyNumberFormat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8" borderId="31" xfId="1" applyFont="1" applyFill="1" applyBorder="1">
      <alignment vertical="center"/>
    </xf>
    <xf numFmtId="0" fontId="19" fillId="0" borderId="36" xfId="1" applyFont="1" applyBorder="1">
      <alignment vertical="center"/>
    </xf>
    <xf numFmtId="0" fontId="19" fillId="0" borderId="37" xfId="1" applyFont="1" applyBorder="1">
      <alignment vertical="center"/>
    </xf>
    <xf numFmtId="0" fontId="19" fillId="0" borderId="38" xfId="1" applyFont="1" applyBorder="1">
      <alignment vertical="center"/>
    </xf>
    <xf numFmtId="0" fontId="24" fillId="0" borderId="39" xfId="1" applyFont="1" applyBorder="1" applyAlignment="1">
      <alignment vertical="center"/>
    </xf>
    <xf numFmtId="0" fontId="24" fillId="0" borderId="40" xfId="1" applyFont="1" applyBorder="1" applyAlignment="1">
      <alignment vertical="center"/>
    </xf>
    <xf numFmtId="169" fontId="21" fillId="0" borderId="41" xfId="1" applyNumberFormat="1" applyFont="1" applyBorder="1" applyAlignment="1">
      <alignment horizontal="center" vertical="center"/>
    </xf>
    <xf numFmtId="0" fontId="19" fillId="0" borderId="42" xfId="1" applyFont="1" applyBorder="1">
      <alignment vertical="center"/>
    </xf>
    <xf numFmtId="0" fontId="19" fillId="0" borderId="43" xfId="1" applyFont="1" applyBorder="1">
      <alignment vertical="center"/>
    </xf>
    <xf numFmtId="0" fontId="19" fillId="0" borderId="40" xfId="1" applyFont="1" applyBorder="1" applyAlignment="1">
      <alignment horizontal="center" vertical="center"/>
    </xf>
    <xf numFmtId="0" fontId="19" fillId="8" borderId="11" xfId="1" applyFont="1" applyFill="1" applyBorder="1" applyAlignment="1">
      <alignment horizontal="center" vertical="center"/>
    </xf>
    <xf numFmtId="0" fontId="19" fillId="9" borderId="12" xfId="1" applyFont="1" applyFill="1" applyBorder="1" applyAlignment="1">
      <alignment horizontal="center" vertical="center"/>
    </xf>
    <xf numFmtId="0" fontId="19" fillId="9" borderId="12" xfId="1" applyFont="1" applyFill="1" applyBorder="1" applyAlignment="1">
      <alignment horizontal="left" vertical="top" wrapText="1"/>
    </xf>
    <xf numFmtId="0" fontId="19" fillId="9" borderId="12" xfId="1" applyFont="1" applyFill="1" applyBorder="1" applyAlignment="1">
      <alignment horizontal="center" vertical="center" wrapText="1"/>
    </xf>
    <xf numFmtId="14" fontId="19" fillId="9" borderId="12" xfId="1" applyNumberFormat="1" applyFont="1" applyFill="1" applyBorder="1" applyAlignment="1">
      <alignment horizontal="center" vertical="center"/>
    </xf>
    <xf numFmtId="170" fontId="19" fillId="9" borderId="12" xfId="1" applyNumberFormat="1" applyFont="1" applyFill="1" applyBorder="1" applyAlignment="1">
      <alignment horizontal="center" vertical="center"/>
    </xf>
    <xf numFmtId="0" fontId="19" fillId="0" borderId="12" xfId="1" applyFont="1" applyBorder="1">
      <alignment vertical="center"/>
    </xf>
    <xf numFmtId="0" fontId="19" fillId="0" borderId="12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top" wrapText="1"/>
    </xf>
    <xf numFmtId="14" fontId="19" fillId="0" borderId="12" xfId="1" applyNumberFormat="1" applyFont="1" applyBorder="1" applyAlignment="1">
      <alignment horizontal="center" vertical="center"/>
    </xf>
    <xf numFmtId="170" fontId="19" fillId="0" borderId="12" xfId="1" applyNumberFormat="1" applyFont="1" applyBorder="1" applyAlignment="1">
      <alignment horizontal="center" vertical="center"/>
    </xf>
    <xf numFmtId="14" fontId="19" fillId="0" borderId="12" xfId="1" applyNumberFormat="1" applyFont="1" applyBorder="1" applyAlignment="1">
      <alignment horizontal="left" vertical="top" wrapText="1"/>
    </xf>
    <xf numFmtId="0" fontId="19" fillId="0" borderId="12" xfId="1" applyFont="1" applyFill="1" applyBorder="1" applyAlignment="1">
      <alignment horizontal="center" vertical="center" wrapText="1"/>
    </xf>
    <xf numFmtId="170" fontId="19" fillId="0" borderId="12" xfId="1" applyNumberFormat="1" applyFont="1" applyBorder="1" applyAlignment="1">
      <alignment horizontal="center" vertical="center" wrapText="1"/>
    </xf>
    <xf numFmtId="0" fontId="25" fillId="0" borderId="12" xfId="1" applyNumberFormat="1" applyFont="1" applyFill="1" applyBorder="1" applyAlignment="1">
      <alignment vertical="top" wrapText="1"/>
    </xf>
    <xf numFmtId="49" fontId="25" fillId="0" borderId="12" xfId="1" applyNumberFormat="1" applyFont="1" applyFill="1" applyBorder="1" applyAlignment="1">
      <alignment vertical="top" wrapText="1"/>
    </xf>
    <xf numFmtId="0" fontId="19" fillId="0" borderId="12" xfId="1" applyFont="1" applyFill="1" applyBorder="1" applyAlignment="1">
      <alignment horizontal="center" vertical="center"/>
    </xf>
    <xf numFmtId="14" fontId="19" fillId="0" borderId="12" xfId="1" applyNumberFormat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left" vertical="top" wrapText="1"/>
    </xf>
    <xf numFmtId="170" fontId="19" fillId="0" borderId="12" xfId="1" applyNumberFormat="1" applyFont="1" applyFill="1" applyBorder="1" applyAlignment="1">
      <alignment horizontal="center" vertical="center" wrapText="1"/>
    </xf>
    <xf numFmtId="170" fontId="19" fillId="0" borderId="12" xfId="1" applyNumberFormat="1" applyFont="1" applyFill="1" applyBorder="1" applyAlignment="1">
      <alignment horizontal="center" vertical="center"/>
    </xf>
    <xf numFmtId="0" fontId="26" fillId="0" borderId="12" xfId="1" applyNumberFormat="1" applyFont="1" applyFill="1" applyBorder="1" applyAlignment="1">
      <alignment vertical="top" wrapText="1"/>
    </xf>
    <xf numFmtId="0" fontId="27" fillId="0" borderId="1" xfId="1" applyFont="1" applyAlignment="1">
      <alignment vertical="center"/>
    </xf>
    <xf numFmtId="0" fontId="0" fillId="0" borderId="0" xfId="0"/>
    <xf numFmtId="167" fontId="13" fillId="0" borderId="17" xfId="0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28" fillId="0" borderId="12" xfId="1" applyFont="1" applyBorder="1" applyAlignment="1">
      <alignment horizontal="left" vertical="top" wrapText="1"/>
    </xf>
    <xf numFmtId="167" fontId="13" fillId="0" borderId="4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167" fontId="13" fillId="0" borderId="44" xfId="0" applyNumberFormat="1" applyFont="1" applyFill="1" applyBorder="1" applyAlignment="1">
      <alignment horizontal="center" vertical="center" shrinkToFit="1"/>
    </xf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167" fontId="13" fillId="4" borderId="4" xfId="0" applyNumberFormat="1" applyFont="1" applyFill="1" applyBorder="1" applyAlignment="1">
      <alignment horizontal="center" vertical="center" shrinkToFit="1"/>
    </xf>
    <xf numFmtId="14" fontId="10" fillId="0" borderId="6" xfId="0" applyNumberFormat="1" applyFont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/>
    </xf>
    <xf numFmtId="14" fontId="10" fillId="4" borderId="6" xfId="0" applyNumberFormat="1" applyFont="1" applyFill="1" applyBorder="1" applyAlignment="1">
      <alignment horizontal="center" vertical="top"/>
    </xf>
    <xf numFmtId="167" fontId="13" fillId="0" borderId="8" xfId="0" applyNumberFormat="1" applyFont="1" applyFill="1" applyBorder="1" applyAlignment="1">
      <alignment horizontal="center" vertical="center" shrinkToFit="1"/>
    </xf>
    <xf numFmtId="167" fontId="13" fillId="0" borderId="7" xfId="0" applyNumberFormat="1" applyFont="1" applyFill="1" applyBorder="1" applyAlignment="1">
      <alignment horizontal="center" vertical="center" shrinkToFit="1"/>
    </xf>
    <xf numFmtId="167" fontId="13" fillId="0" borderId="5" xfId="0" applyNumberFormat="1" applyFont="1" applyFill="1" applyBorder="1" applyAlignment="1">
      <alignment horizontal="center" vertical="center" shrinkToFit="1"/>
    </xf>
    <xf numFmtId="167" fontId="13" fillId="5" borderId="4" xfId="0" applyNumberFormat="1" applyFont="1" applyFill="1" applyBorder="1" applyAlignment="1">
      <alignment horizontal="center" vertical="center" shrinkToFit="1"/>
    </xf>
    <xf numFmtId="167" fontId="13" fillId="5" borderId="8" xfId="0" applyNumberFormat="1" applyFont="1" applyFill="1" applyBorder="1" applyAlignment="1">
      <alignment horizontal="center" vertical="center" shrinkToFit="1"/>
    </xf>
    <xf numFmtId="167" fontId="13" fillId="5" borderId="5" xfId="0" applyNumberFormat="1" applyFont="1" applyFill="1" applyBorder="1" applyAlignment="1">
      <alignment horizontal="center" vertical="center" shrinkToFit="1"/>
    </xf>
    <xf numFmtId="167" fontId="13" fillId="4" borderId="8" xfId="0" applyNumberFormat="1" applyFont="1" applyFill="1" applyBorder="1" applyAlignment="1">
      <alignment horizontal="center" vertical="center" shrinkToFit="1"/>
    </xf>
    <xf numFmtId="167" fontId="13" fillId="4" borderId="5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9" fillId="0" borderId="12" xfId="1" quotePrefix="1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165" fontId="10" fillId="0" borderId="6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shrinkToFit="1"/>
    </xf>
    <xf numFmtId="165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 shrinkToFit="1"/>
    </xf>
    <xf numFmtId="9" fontId="10" fillId="0" borderId="1" xfId="0" applyNumberFormat="1" applyFont="1" applyBorder="1" applyAlignment="1">
      <alignment horizontal="center" vertical="top"/>
    </xf>
    <xf numFmtId="167" fontId="13" fillId="0" borderId="1" xfId="0" applyNumberFormat="1" applyFont="1" applyBorder="1" applyAlignment="1">
      <alignment horizontal="center" vertical="center" shrinkToFit="1"/>
    </xf>
    <xf numFmtId="167" fontId="13" fillId="2" borderId="1" xfId="0" applyNumberFormat="1" applyFont="1" applyFill="1" applyBorder="1" applyAlignment="1">
      <alignment horizontal="center" vertical="center" shrinkToFit="1"/>
    </xf>
    <xf numFmtId="165" fontId="31" fillId="2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13" fillId="0" borderId="4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13" fillId="0" borderId="9" xfId="0" applyNumberFormat="1" applyFont="1" applyFill="1" applyBorder="1" applyAlignment="1">
      <alignment horizontal="center" vertical="center" shrinkToFit="1"/>
    </xf>
    <xf numFmtId="167" fontId="13" fillId="0" borderId="4" xfId="0" applyNumberFormat="1" applyFont="1" applyBorder="1" applyAlignment="1">
      <alignment horizontal="center" vertical="center" shrinkToFit="1"/>
    </xf>
    <xf numFmtId="167" fontId="13" fillId="2" borderId="4" xfId="0" applyNumberFormat="1" applyFont="1" applyFill="1" applyBorder="1" applyAlignment="1">
      <alignment horizontal="center" vertical="center" shrinkToFit="1"/>
    </xf>
    <xf numFmtId="167" fontId="13" fillId="2" borderId="8" xfId="0" applyNumberFormat="1" applyFont="1" applyFill="1" applyBorder="1" applyAlignment="1">
      <alignment horizontal="center" vertical="center" shrinkToFit="1"/>
    </xf>
    <xf numFmtId="167" fontId="13" fillId="2" borderId="5" xfId="0" applyNumberFormat="1" applyFont="1" applyFill="1" applyBorder="1" applyAlignment="1">
      <alignment horizontal="center" vertical="center" shrinkToFit="1"/>
    </xf>
    <xf numFmtId="167" fontId="13" fillId="7" borderId="4" xfId="0" applyNumberFormat="1" applyFont="1" applyFill="1" applyBorder="1" applyAlignment="1">
      <alignment horizontal="center" vertical="center" shrinkToFit="1"/>
    </xf>
    <xf numFmtId="167" fontId="13" fillId="7" borderId="5" xfId="0" applyNumberFormat="1" applyFont="1" applyFill="1" applyBorder="1" applyAlignment="1">
      <alignment horizontal="center" vertical="center" shrinkToFit="1"/>
    </xf>
    <xf numFmtId="167" fontId="13" fillId="7" borderId="8" xfId="0" applyNumberFormat="1" applyFont="1" applyFill="1" applyBorder="1" applyAlignment="1">
      <alignment horizontal="center" vertical="center" shrinkToFit="1"/>
    </xf>
    <xf numFmtId="167" fontId="13" fillId="5" borderId="17" xfId="0" applyNumberFormat="1" applyFont="1" applyFill="1" applyBorder="1" applyAlignment="1">
      <alignment horizontal="center" vertical="center" shrinkToFit="1"/>
    </xf>
    <xf numFmtId="167" fontId="13" fillId="11" borderId="4" xfId="0" applyNumberFormat="1" applyFont="1" applyFill="1" applyBorder="1" applyAlignment="1">
      <alignment horizontal="center" vertical="center" shrinkToFit="1"/>
    </xf>
    <xf numFmtId="167" fontId="13" fillId="11" borderId="17" xfId="0" applyNumberFormat="1" applyFont="1" applyFill="1" applyBorder="1" applyAlignment="1">
      <alignment horizontal="center" vertical="center" shrinkToFit="1"/>
    </xf>
    <xf numFmtId="0" fontId="0" fillId="0" borderId="0" xfId="0"/>
    <xf numFmtId="171" fontId="10" fillId="0" borderId="6" xfId="0" applyNumberFormat="1" applyFont="1" applyBorder="1" applyAlignment="1">
      <alignment horizontal="center" vertical="top"/>
    </xf>
    <xf numFmtId="171" fontId="10" fillId="10" borderId="6" xfId="0" applyNumberFormat="1" applyFont="1" applyFill="1" applyBorder="1" applyAlignment="1">
      <alignment horizontal="center" vertical="top"/>
    </xf>
    <xf numFmtId="171" fontId="10" fillId="0" borderId="6" xfId="0" applyNumberFormat="1" applyFont="1" applyFill="1" applyBorder="1" applyAlignment="1">
      <alignment horizontal="center" vertical="top"/>
    </xf>
    <xf numFmtId="171" fontId="10" fillId="4" borderId="6" xfId="0" applyNumberFormat="1" applyFont="1" applyFill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17" fillId="11" borderId="12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/>
    </xf>
    <xf numFmtId="0" fontId="0" fillId="11" borderId="14" xfId="0" applyFill="1" applyBorder="1"/>
    <xf numFmtId="0" fontId="0" fillId="11" borderId="15" xfId="0" applyFill="1" applyBorder="1"/>
    <xf numFmtId="167" fontId="13" fillId="11" borderId="8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6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30" fillId="0" borderId="10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167" fontId="30" fillId="0" borderId="11" xfId="0" applyNumberFormat="1" applyFont="1" applyFill="1" applyBorder="1" applyAlignment="1">
      <alignment horizontal="center" vertical="center"/>
    </xf>
    <xf numFmtId="0" fontId="29" fillId="6" borderId="1" xfId="0" applyNumberFormat="1" applyFont="1" applyFill="1" applyBorder="1" applyAlignment="1">
      <alignment horizontal="center" vertical="center" textRotation="255"/>
    </xf>
    <xf numFmtId="0" fontId="29" fillId="6" borderId="46" xfId="0" applyNumberFormat="1" applyFont="1" applyFill="1" applyBorder="1" applyAlignment="1">
      <alignment horizontal="center" vertical="center" textRotation="255"/>
    </xf>
    <xf numFmtId="0" fontId="14" fillId="11" borderId="10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167" fontId="15" fillId="11" borderId="10" xfId="0" applyNumberFormat="1" applyFont="1" applyFill="1" applyBorder="1" applyAlignment="1">
      <alignment horizontal="center" vertical="center"/>
    </xf>
    <xf numFmtId="167" fontId="15" fillId="11" borderId="16" xfId="0" applyNumberFormat="1" applyFont="1" applyFill="1" applyBorder="1" applyAlignment="1">
      <alignment horizontal="center" vertical="center"/>
    </xf>
    <xf numFmtId="167" fontId="15" fillId="11" borderId="11" xfId="0" applyNumberFormat="1" applyFont="1" applyFill="1" applyBorder="1" applyAlignment="1">
      <alignment horizontal="center" vertical="center"/>
    </xf>
    <xf numFmtId="167" fontId="30" fillId="11" borderId="10" xfId="0" applyNumberFormat="1" applyFont="1" applyFill="1" applyBorder="1" applyAlignment="1">
      <alignment horizontal="center" vertical="center"/>
    </xf>
    <xf numFmtId="167" fontId="30" fillId="11" borderId="16" xfId="0" applyNumberFormat="1" applyFont="1" applyFill="1" applyBorder="1" applyAlignment="1">
      <alignment horizontal="center" vertical="center"/>
    </xf>
    <xf numFmtId="167" fontId="30" fillId="11" borderId="1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/>
    <xf numFmtId="0" fontId="5" fillId="3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5" fillId="3" borderId="9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4" fillId="3" borderId="1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815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Medium4"/>
  <colors>
    <mruColors>
      <color rgb="FFE36C09"/>
      <color rgb="FFCC3300"/>
      <color rgb="FF87131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T170"/>
  <sheetViews>
    <sheetView showGridLines="0"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90" sqref="H90:H92"/>
    </sheetView>
  </sheetViews>
  <sheetFormatPr baseColWidth="10" defaultColWidth="17.33203125" defaultRowHeight="15.75" customHeight="1" x14ac:dyDescent="0.15"/>
  <cols>
    <col min="1" max="2" width="4.5" customWidth="1"/>
    <col min="3" max="3" width="11.6640625" customWidth="1"/>
    <col min="4" max="4" width="35.5" customWidth="1"/>
    <col min="5" max="5" width="16.6640625" style="139" customWidth="1"/>
    <col min="6" max="9" width="9" customWidth="1"/>
    <col min="10" max="11" width="12.6640625" customWidth="1"/>
    <col min="12" max="12" width="11.1640625" customWidth="1"/>
    <col min="13" max="13" width="9.83203125" customWidth="1"/>
    <col min="14" max="75" width="2.5" customWidth="1"/>
    <col min="76" max="102" width="2.5" style="34" customWidth="1"/>
    <col min="103" max="103" width="2.5" style="159" customWidth="1"/>
    <col min="104" max="104" width="2.5" style="34" customWidth="1"/>
    <col min="105" max="135" width="2.5" style="39" customWidth="1"/>
    <col min="136" max="165" width="2.5" style="45" customWidth="1"/>
    <col min="166" max="410" width="2.5" style="112" customWidth="1"/>
  </cols>
  <sheetData>
    <row r="1" spans="1:410" ht="14.25" customHeight="1" x14ac:dyDescent="0.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19">
        <v>2016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2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2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2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2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2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2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2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2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2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</row>
    <row r="2" spans="1:410" ht="25" x14ac:dyDescent="0.25">
      <c r="A2" s="3"/>
      <c r="B2" s="4" t="s">
        <v>113</v>
      </c>
      <c r="C2" s="4"/>
      <c r="D2" s="3"/>
      <c r="E2" s="3"/>
      <c r="F2" s="3"/>
      <c r="G2" s="3"/>
      <c r="H2" s="5"/>
      <c r="I2" s="5"/>
      <c r="J2" s="125"/>
      <c r="K2" s="125"/>
      <c r="L2" s="5"/>
      <c r="M2" s="5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219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5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5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5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5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5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5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5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5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5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5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5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</row>
    <row r="3" spans="1:410" ht="14.25" customHeight="1" x14ac:dyDescent="0.15">
      <c r="A3" s="3"/>
      <c r="B3" s="3"/>
      <c r="C3" s="3"/>
      <c r="D3" s="3"/>
      <c r="E3" s="3"/>
      <c r="F3" s="3"/>
      <c r="G3" s="3"/>
      <c r="H3" s="5"/>
      <c r="I3" s="5"/>
      <c r="J3" s="122"/>
      <c r="K3" s="5"/>
      <c r="L3" s="5"/>
      <c r="M3" s="5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20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5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5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5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5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5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5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5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5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5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5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5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</row>
    <row r="4" spans="1:410" ht="47.25" customHeight="1" x14ac:dyDescent="0.15">
      <c r="A4" s="1"/>
      <c r="B4" s="238" t="s">
        <v>0</v>
      </c>
      <c r="C4" s="238" t="s">
        <v>1</v>
      </c>
      <c r="D4" s="238" t="s">
        <v>2</v>
      </c>
      <c r="E4" s="238" t="s">
        <v>98</v>
      </c>
      <c r="F4" s="238" t="s">
        <v>3</v>
      </c>
      <c r="G4" s="238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5" t="s">
        <v>11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2" t="s">
        <v>12</v>
      </c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2" t="s">
        <v>32</v>
      </c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4"/>
      <c r="DA4" s="230" t="s">
        <v>37</v>
      </c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0" t="s">
        <v>41</v>
      </c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0" t="s">
        <v>73</v>
      </c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0" t="s">
        <v>75</v>
      </c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0" t="s">
        <v>80</v>
      </c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  <c r="IW4" s="231"/>
      <c r="IX4" s="230" t="s">
        <v>79</v>
      </c>
      <c r="IY4" s="231"/>
      <c r="IZ4" s="231"/>
      <c r="JA4" s="231"/>
      <c r="JB4" s="231"/>
      <c r="JC4" s="231"/>
      <c r="JD4" s="231"/>
      <c r="JE4" s="231"/>
      <c r="JF4" s="231"/>
      <c r="JG4" s="231"/>
      <c r="JH4" s="231"/>
      <c r="JI4" s="231"/>
      <c r="JJ4" s="231"/>
      <c r="JK4" s="231"/>
      <c r="JL4" s="231"/>
      <c r="JM4" s="231"/>
      <c r="JN4" s="231"/>
      <c r="JO4" s="231"/>
      <c r="JP4" s="231"/>
      <c r="JQ4" s="231"/>
      <c r="JR4" s="231"/>
      <c r="JS4" s="231"/>
      <c r="JT4" s="231"/>
      <c r="JU4" s="231"/>
      <c r="JV4" s="231"/>
      <c r="JW4" s="231"/>
      <c r="JX4" s="231"/>
      <c r="JY4" s="231"/>
      <c r="JZ4" s="231"/>
      <c r="KA4" s="231"/>
      <c r="KB4" s="231"/>
      <c r="KC4" s="230" t="s">
        <v>78</v>
      </c>
      <c r="KD4" s="231"/>
      <c r="KE4" s="231"/>
      <c r="KF4" s="231"/>
      <c r="KG4" s="231"/>
      <c r="KH4" s="231"/>
      <c r="KI4" s="231"/>
      <c r="KJ4" s="231"/>
      <c r="KK4" s="231"/>
      <c r="KL4" s="231"/>
      <c r="KM4" s="231"/>
      <c r="KN4" s="231"/>
      <c r="KO4" s="231"/>
      <c r="KP4" s="231"/>
      <c r="KQ4" s="231"/>
      <c r="KR4" s="231"/>
      <c r="KS4" s="231"/>
      <c r="KT4" s="231"/>
      <c r="KU4" s="231"/>
      <c r="KV4" s="231"/>
      <c r="KW4" s="231"/>
      <c r="KX4" s="231"/>
      <c r="KY4" s="231"/>
      <c r="KZ4" s="231"/>
      <c r="LA4" s="231"/>
      <c r="LB4" s="231"/>
      <c r="LC4" s="231"/>
      <c r="LD4" s="231"/>
      <c r="LE4" s="231"/>
      <c r="LF4" s="231"/>
      <c r="LG4" s="230" t="s">
        <v>77</v>
      </c>
      <c r="LH4" s="231"/>
      <c r="LI4" s="231"/>
      <c r="LJ4" s="231"/>
      <c r="LK4" s="231"/>
      <c r="LL4" s="231"/>
      <c r="LM4" s="231"/>
      <c r="LN4" s="231"/>
      <c r="LO4" s="231"/>
      <c r="LP4" s="231"/>
      <c r="LQ4" s="231"/>
      <c r="LR4" s="231"/>
      <c r="LS4" s="231"/>
      <c r="LT4" s="231"/>
      <c r="LU4" s="231"/>
      <c r="LV4" s="231"/>
      <c r="LW4" s="231"/>
      <c r="LX4" s="231"/>
      <c r="LY4" s="231"/>
      <c r="LZ4" s="231"/>
      <c r="MA4" s="231"/>
      <c r="MB4" s="231"/>
      <c r="MC4" s="231"/>
      <c r="MD4" s="231"/>
      <c r="ME4" s="231"/>
      <c r="MF4" s="231"/>
      <c r="MG4" s="231"/>
      <c r="MH4" s="231"/>
      <c r="MI4" s="231"/>
      <c r="MJ4" s="231"/>
      <c r="MK4" s="231"/>
      <c r="ML4" s="230" t="s">
        <v>76</v>
      </c>
      <c r="MM4" s="231"/>
      <c r="MN4" s="231"/>
      <c r="MO4" s="231"/>
      <c r="MP4" s="231"/>
      <c r="MQ4" s="231"/>
      <c r="MR4" s="231"/>
      <c r="MS4" s="231"/>
      <c r="MT4" s="231"/>
      <c r="MU4" s="231"/>
      <c r="MV4" s="231"/>
      <c r="MW4" s="231"/>
      <c r="MX4" s="231"/>
      <c r="MY4" s="231"/>
      <c r="MZ4" s="231"/>
      <c r="NA4" s="231"/>
      <c r="NB4" s="231"/>
      <c r="NC4" s="231"/>
      <c r="ND4" s="231"/>
      <c r="NE4" s="231"/>
      <c r="NF4" s="231"/>
      <c r="NG4" s="231"/>
      <c r="NH4" s="231"/>
      <c r="NI4" s="231"/>
      <c r="NJ4" s="231"/>
      <c r="NK4" s="231"/>
      <c r="NL4" s="231"/>
      <c r="NM4" s="231"/>
      <c r="NN4" s="231"/>
      <c r="NO4" s="231"/>
      <c r="NP4" s="230" t="s">
        <v>11</v>
      </c>
      <c r="NQ4" s="231"/>
      <c r="NR4" s="231"/>
      <c r="NS4" s="231"/>
      <c r="NT4" s="231"/>
      <c r="NU4" s="231"/>
      <c r="NV4" s="231"/>
      <c r="NW4" s="231"/>
      <c r="NX4" s="231"/>
      <c r="NY4" s="231"/>
      <c r="NZ4" s="231"/>
      <c r="OA4" s="231"/>
      <c r="OB4" s="231"/>
      <c r="OC4" s="231"/>
      <c r="OD4" s="231"/>
      <c r="OE4" s="231"/>
      <c r="OF4" s="231"/>
      <c r="OG4" s="231"/>
      <c r="OH4" s="231"/>
      <c r="OI4" s="231"/>
      <c r="OJ4" s="231"/>
      <c r="OK4" s="231"/>
      <c r="OL4" s="231"/>
      <c r="OM4" s="231"/>
      <c r="ON4" s="231"/>
      <c r="OO4" s="231"/>
      <c r="OP4" s="231"/>
      <c r="OQ4" s="231"/>
      <c r="OR4" s="231"/>
      <c r="OS4" s="231"/>
      <c r="OT4" s="231"/>
    </row>
    <row r="5" spans="1:410" ht="15.75" customHeight="1" x14ac:dyDescent="0.15">
      <c r="A5" s="1"/>
      <c r="B5" s="237"/>
      <c r="C5" s="237"/>
      <c r="D5" s="237"/>
      <c r="E5" s="239"/>
      <c r="F5" s="237"/>
      <c r="G5" s="237"/>
      <c r="H5" s="237"/>
      <c r="I5" s="237"/>
      <c r="J5" s="237"/>
      <c r="K5" s="237"/>
      <c r="L5" s="237"/>
      <c r="M5" s="237"/>
      <c r="N5" s="19">
        <v>1</v>
      </c>
      <c r="O5" s="7">
        <v>2</v>
      </c>
      <c r="P5" s="7">
        <v>3</v>
      </c>
      <c r="Q5" s="7">
        <v>4</v>
      </c>
      <c r="R5" s="8">
        <v>5</v>
      </c>
      <c r="S5" s="8">
        <v>6</v>
      </c>
      <c r="T5" s="7">
        <v>7</v>
      </c>
      <c r="U5" s="7">
        <v>8</v>
      </c>
      <c r="V5" s="7">
        <v>9</v>
      </c>
      <c r="W5" s="7">
        <v>10</v>
      </c>
      <c r="X5" s="7">
        <v>11</v>
      </c>
      <c r="Y5" s="8">
        <v>12</v>
      </c>
      <c r="Z5" s="8">
        <v>13</v>
      </c>
      <c r="AA5" s="7">
        <v>14</v>
      </c>
      <c r="AB5" s="7">
        <v>15</v>
      </c>
      <c r="AC5" s="7">
        <v>16</v>
      </c>
      <c r="AD5" s="7">
        <v>17</v>
      </c>
      <c r="AE5" s="7">
        <v>18</v>
      </c>
      <c r="AF5" s="8">
        <v>19</v>
      </c>
      <c r="AG5" s="8">
        <v>20</v>
      </c>
      <c r="AH5" s="7">
        <v>21</v>
      </c>
      <c r="AI5" s="7">
        <v>22</v>
      </c>
      <c r="AJ5" s="7">
        <v>23</v>
      </c>
      <c r="AK5" s="7">
        <v>24</v>
      </c>
      <c r="AL5" s="7">
        <v>25</v>
      </c>
      <c r="AM5" s="8">
        <v>26</v>
      </c>
      <c r="AN5" s="8">
        <v>27</v>
      </c>
      <c r="AO5" s="7">
        <v>28</v>
      </c>
      <c r="AP5" s="7">
        <v>29</v>
      </c>
      <c r="AQ5" s="7">
        <v>30</v>
      </c>
      <c r="AR5" s="9">
        <v>31</v>
      </c>
      <c r="AS5" s="6">
        <v>1</v>
      </c>
      <c r="AT5" s="8">
        <v>2</v>
      </c>
      <c r="AU5" s="8">
        <v>3</v>
      </c>
      <c r="AV5" s="7">
        <v>4</v>
      </c>
      <c r="AW5" s="7">
        <v>5</v>
      </c>
      <c r="AX5" s="7">
        <v>6</v>
      </c>
      <c r="AY5" s="7">
        <v>7</v>
      </c>
      <c r="AZ5" s="7">
        <v>8</v>
      </c>
      <c r="BA5" s="8">
        <v>9</v>
      </c>
      <c r="BB5" s="8">
        <v>10</v>
      </c>
      <c r="BC5" s="7">
        <v>11</v>
      </c>
      <c r="BD5" s="7">
        <v>12</v>
      </c>
      <c r="BE5" s="7">
        <v>13</v>
      </c>
      <c r="BF5" s="7">
        <v>14</v>
      </c>
      <c r="BG5" s="7">
        <v>15</v>
      </c>
      <c r="BH5" s="8">
        <v>16</v>
      </c>
      <c r="BI5" s="8">
        <v>17</v>
      </c>
      <c r="BJ5" s="7">
        <v>18</v>
      </c>
      <c r="BK5" s="7">
        <v>19</v>
      </c>
      <c r="BL5" s="7">
        <v>20</v>
      </c>
      <c r="BM5" s="7">
        <v>21</v>
      </c>
      <c r="BN5" s="7">
        <v>22</v>
      </c>
      <c r="BO5" s="8">
        <v>23</v>
      </c>
      <c r="BP5" s="8">
        <v>24</v>
      </c>
      <c r="BQ5" s="7">
        <v>25</v>
      </c>
      <c r="BR5" s="7">
        <v>26</v>
      </c>
      <c r="BS5" s="7">
        <v>27</v>
      </c>
      <c r="BT5" s="7">
        <v>28</v>
      </c>
      <c r="BU5" s="7">
        <v>29</v>
      </c>
      <c r="BV5" s="114">
        <v>30</v>
      </c>
      <c r="BW5" s="11">
        <v>31</v>
      </c>
      <c r="BX5" s="6">
        <v>1</v>
      </c>
      <c r="BY5" s="7">
        <v>2</v>
      </c>
      <c r="BZ5" s="7">
        <v>3</v>
      </c>
      <c r="CA5" s="7">
        <v>4</v>
      </c>
      <c r="CB5" s="7">
        <v>5</v>
      </c>
      <c r="CC5" s="8">
        <v>6</v>
      </c>
      <c r="CD5" s="8">
        <v>7</v>
      </c>
      <c r="CE5" s="7">
        <v>8</v>
      </c>
      <c r="CF5" s="7">
        <v>9</v>
      </c>
      <c r="CG5" s="7">
        <v>10</v>
      </c>
      <c r="CH5" s="7">
        <v>11</v>
      </c>
      <c r="CI5" s="7">
        <v>12</v>
      </c>
      <c r="CJ5" s="8">
        <v>13</v>
      </c>
      <c r="CK5" s="8">
        <v>14</v>
      </c>
      <c r="CL5" s="7">
        <v>15</v>
      </c>
      <c r="CM5" s="7">
        <v>16</v>
      </c>
      <c r="CN5" s="7">
        <v>17</v>
      </c>
      <c r="CO5" s="7">
        <v>18</v>
      </c>
      <c r="CP5" s="7">
        <v>19</v>
      </c>
      <c r="CQ5" s="8">
        <v>20</v>
      </c>
      <c r="CR5" s="8">
        <v>21</v>
      </c>
      <c r="CS5" s="7">
        <v>22</v>
      </c>
      <c r="CT5" s="7">
        <v>23</v>
      </c>
      <c r="CU5" s="7">
        <v>24</v>
      </c>
      <c r="CV5" s="7">
        <v>25</v>
      </c>
      <c r="CW5" s="7">
        <v>26</v>
      </c>
      <c r="CX5" s="114">
        <v>27</v>
      </c>
      <c r="CY5" s="11">
        <v>28</v>
      </c>
      <c r="CZ5" s="9">
        <v>29</v>
      </c>
      <c r="DA5" s="6">
        <v>1</v>
      </c>
      <c r="DB5" s="7">
        <v>2</v>
      </c>
      <c r="DC5" s="7">
        <v>3</v>
      </c>
      <c r="DD5" s="7">
        <v>4</v>
      </c>
      <c r="DE5" s="8">
        <v>5</v>
      </c>
      <c r="DF5" s="8">
        <v>6</v>
      </c>
      <c r="DG5" s="7">
        <v>7</v>
      </c>
      <c r="DH5" s="7">
        <v>8</v>
      </c>
      <c r="DI5" s="7">
        <v>9</v>
      </c>
      <c r="DJ5" s="7">
        <v>10</v>
      </c>
      <c r="DK5" s="7">
        <v>11</v>
      </c>
      <c r="DL5" s="8">
        <v>12</v>
      </c>
      <c r="DM5" s="8">
        <v>13</v>
      </c>
      <c r="DN5" s="7">
        <v>14</v>
      </c>
      <c r="DO5" s="7">
        <v>15</v>
      </c>
      <c r="DP5" s="7">
        <v>16</v>
      </c>
      <c r="DQ5" s="7">
        <v>17</v>
      </c>
      <c r="DR5" s="7">
        <v>18</v>
      </c>
      <c r="DS5" s="8">
        <v>19</v>
      </c>
      <c r="DT5" s="8">
        <v>20</v>
      </c>
      <c r="DU5" s="7">
        <v>21</v>
      </c>
      <c r="DV5" s="7">
        <v>22</v>
      </c>
      <c r="DW5" s="7">
        <v>23</v>
      </c>
      <c r="DX5" s="7">
        <v>24</v>
      </c>
      <c r="DY5" s="7">
        <v>25</v>
      </c>
      <c r="DZ5" s="8">
        <v>26</v>
      </c>
      <c r="EA5" s="8">
        <v>27</v>
      </c>
      <c r="EB5" s="7">
        <v>28</v>
      </c>
      <c r="EC5" s="7">
        <v>29</v>
      </c>
      <c r="ED5" s="10">
        <v>30</v>
      </c>
      <c r="EE5" s="9">
        <v>31</v>
      </c>
      <c r="EF5" s="6">
        <v>1</v>
      </c>
      <c r="EG5" s="8">
        <v>2</v>
      </c>
      <c r="EH5" s="8">
        <v>3</v>
      </c>
      <c r="EI5" s="7">
        <v>4</v>
      </c>
      <c r="EJ5" s="7">
        <v>5</v>
      </c>
      <c r="EK5" s="7">
        <v>6</v>
      </c>
      <c r="EL5" s="7">
        <v>7</v>
      </c>
      <c r="EM5" s="7">
        <v>8</v>
      </c>
      <c r="EN5" s="8">
        <v>9</v>
      </c>
      <c r="EO5" s="8">
        <v>10</v>
      </c>
      <c r="EP5" s="7">
        <v>11</v>
      </c>
      <c r="EQ5" s="7">
        <v>12</v>
      </c>
      <c r="ER5" s="7">
        <v>13</v>
      </c>
      <c r="ES5" s="7">
        <v>14</v>
      </c>
      <c r="ET5" s="7">
        <v>15</v>
      </c>
      <c r="EU5" s="8">
        <v>16</v>
      </c>
      <c r="EV5" s="8">
        <v>17</v>
      </c>
      <c r="EW5" s="7">
        <v>18</v>
      </c>
      <c r="EX5" s="7">
        <v>19</v>
      </c>
      <c r="EY5" s="7">
        <v>20</v>
      </c>
      <c r="EZ5" s="7">
        <v>21</v>
      </c>
      <c r="FA5" s="7">
        <v>22</v>
      </c>
      <c r="FB5" s="8">
        <v>23</v>
      </c>
      <c r="FC5" s="8">
        <v>24</v>
      </c>
      <c r="FD5" s="7">
        <v>25</v>
      </c>
      <c r="FE5" s="7">
        <v>26</v>
      </c>
      <c r="FF5" s="7">
        <v>27</v>
      </c>
      <c r="FG5" s="7">
        <v>28</v>
      </c>
      <c r="FH5" s="7">
        <v>29</v>
      </c>
      <c r="FI5" s="11">
        <v>30</v>
      </c>
      <c r="FJ5" s="35">
        <v>1</v>
      </c>
      <c r="FK5" s="7">
        <v>2</v>
      </c>
      <c r="FL5" s="7">
        <v>3</v>
      </c>
      <c r="FM5" s="7">
        <v>4</v>
      </c>
      <c r="FN5" s="7">
        <v>5</v>
      </c>
      <c r="FO5" s="7">
        <v>6</v>
      </c>
      <c r="FP5" s="8">
        <v>7</v>
      </c>
      <c r="FQ5" s="8">
        <v>8</v>
      </c>
      <c r="FR5" s="7">
        <v>9</v>
      </c>
      <c r="FS5" s="7">
        <v>10</v>
      </c>
      <c r="FT5" s="7">
        <v>11</v>
      </c>
      <c r="FU5" s="7">
        <v>12</v>
      </c>
      <c r="FV5" s="7">
        <v>13</v>
      </c>
      <c r="FW5" s="8">
        <v>14</v>
      </c>
      <c r="FX5" s="8">
        <v>15</v>
      </c>
      <c r="FY5" s="7">
        <v>16</v>
      </c>
      <c r="FZ5" s="7">
        <v>17</v>
      </c>
      <c r="GA5" s="7">
        <v>18</v>
      </c>
      <c r="GB5" s="7">
        <v>19</v>
      </c>
      <c r="GC5" s="7">
        <v>20</v>
      </c>
      <c r="GD5" s="8">
        <v>21</v>
      </c>
      <c r="GE5" s="8">
        <v>22</v>
      </c>
      <c r="GF5" s="7">
        <v>23</v>
      </c>
      <c r="GG5" s="7">
        <v>24</v>
      </c>
      <c r="GH5" s="7">
        <v>25</v>
      </c>
      <c r="GI5" s="7">
        <v>26</v>
      </c>
      <c r="GJ5" s="7">
        <v>27</v>
      </c>
      <c r="GK5" s="8">
        <v>28</v>
      </c>
      <c r="GL5" s="8">
        <v>29</v>
      </c>
      <c r="GM5" s="10">
        <v>30</v>
      </c>
      <c r="GN5" s="9">
        <v>31</v>
      </c>
      <c r="GO5" s="6">
        <v>1</v>
      </c>
      <c r="GP5" s="7">
        <v>2</v>
      </c>
      <c r="GQ5" s="7">
        <v>3</v>
      </c>
      <c r="GR5" s="8">
        <v>4</v>
      </c>
      <c r="GS5" s="8">
        <v>5</v>
      </c>
      <c r="GT5" s="7">
        <v>6</v>
      </c>
      <c r="GU5" s="7">
        <v>7</v>
      </c>
      <c r="GV5" s="7">
        <v>8</v>
      </c>
      <c r="GW5" s="7">
        <v>9</v>
      </c>
      <c r="GX5" s="7">
        <v>10</v>
      </c>
      <c r="GY5" s="8">
        <v>11</v>
      </c>
      <c r="GZ5" s="8">
        <v>12</v>
      </c>
      <c r="HA5" s="7">
        <v>13</v>
      </c>
      <c r="HB5" s="7">
        <v>14</v>
      </c>
      <c r="HC5" s="7">
        <v>15</v>
      </c>
      <c r="HD5" s="7">
        <v>16</v>
      </c>
      <c r="HE5" s="7">
        <v>17</v>
      </c>
      <c r="HF5" s="8">
        <v>18</v>
      </c>
      <c r="HG5" s="8">
        <v>19</v>
      </c>
      <c r="HH5" s="7">
        <v>20</v>
      </c>
      <c r="HI5" s="7">
        <v>21</v>
      </c>
      <c r="HJ5" s="7">
        <v>22</v>
      </c>
      <c r="HK5" s="7">
        <v>23</v>
      </c>
      <c r="HL5" s="7">
        <v>24</v>
      </c>
      <c r="HM5" s="8">
        <v>25</v>
      </c>
      <c r="HN5" s="8">
        <v>26</v>
      </c>
      <c r="HO5" s="7">
        <v>27</v>
      </c>
      <c r="HP5" s="7">
        <v>28</v>
      </c>
      <c r="HQ5" s="7">
        <v>29</v>
      </c>
      <c r="HR5" s="9">
        <v>30</v>
      </c>
      <c r="HS5" s="6">
        <v>1</v>
      </c>
      <c r="HT5" s="8">
        <v>2</v>
      </c>
      <c r="HU5" s="8">
        <v>3</v>
      </c>
      <c r="HV5" s="7">
        <v>4</v>
      </c>
      <c r="HW5" s="7">
        <v>5</v>
      </c>
      <c r="HX5" s="7">
        <v>6</v>
      </c>
      <c r="HY5" s="7">
        <v>7</v>
      </c>
      <c r="HZ5" s="7">
        <v>8</v>
      </c>
      <c r="IA5" s="8">
        <v>9</v>
      </c>
      <c r="IB5" s="8">
        <v>10</v>
      </c>
      <c r="IC5" s="7">
        <v>11</v>
      </c>
      <c r="ID5" s="7">
        <v>12</v>
      </c>
      <c r="IE5" s="7">
        <v>13</v>
      </c>
      <c r="IF5" s="7">
        <v>14</v>
      </c>
      <c r="IG5" s="7">
        <v>15</v>
      </c>
      <c r="IH5" s="8">
        <v>16</v>
      </c>
      <c r="II5" s="8">
        <v>17</v>
      </c>
      <c r="IJ5" s="7">
        <v>18</v>
      </c>
      <c r="IK5" s="7">
        <v>19</v>
      </c>
      <c r="IL5" s="7">
        <v>20</v>
      </c>
      <c r="IM5" s="7">
        <v>21</v>
      </c>
      <c r="IN5" s="7">
        <v>22</v>
      </c>
      <c r="IO5" s="8">
        <v>23</v>
      </c>
      <c r="IP5" s="8">
        <v>24</v>
      </c>
      <c r="IQ5" s="7">
        <v>25</v>
      </c>
      <c r="IR5" s="7">
        <v>26</v>
      </c>
      <c r="IS5" s="7">
        <v>27</v>
      </c>
      <c r="IT5" s="7">
        <v>28</v>
      </c>
      <c r="IU5" s="7">
        <v>29</v>
      </c>
      <c r="IV5" s="8">
        <v>30</v>
      </c>
      <c r="IW5" s="11">
        <v>31</v>
      </c>
      <c r="IX5" s="6">
        <v>1</v>
      </c>
      <c r="IY5" s="7">
        <v>2</v>
      </c>
      <c r="IZ5" s="7">
        <v>3</v>
      </c>
      <c r="JA5" s="7">
        <v>4</v>
      </c>
      <c r="JB5" s="7">
        <v>5</v>
      </c>
      <c r="JC5" s="8">
        <v>6</v>
      </c>
      <c r="JD5" s="8">
        <v>7</v>
      </c>
      <c r="JE5" s="7">
        <v>8</v>
      </c>
      <c r="JF5" s="7">
        <v>9</v>
      </c>
      <c r="JG5" s="7">
        <v>10</v>
      </c>
      <c r="JH5" s="7">
        <v>11</v>
      </c>
      <c r="JI5" s="7">
        <v>12</v>
      </c>
      <c r="JJ5" s="8">
        <v>13</v>
      </c>
      <c r="JK5" s="8">
        <v>14</v>
      </c>
      <c r="JL5" s="7">
        <v>15</v>
      </c>
      <c r="JM5" s="7">
        <v>16</v>
      </c>
      <c r="JN5" s="7">
        <v>17</v>
      </c>
      <c r="JO5" s="7">
        <v>18</v>
      </c>
      <c r="JP5" s="7">
        <v>19</v>
      </c>
      <c r="JQ5" s="8">
        <v>20</v>
      </c>
      <c r="JR5" s="8">
        <v>21</v>
      </c>
      <c r="JS5" s="7">
        <v>22</v>
      </c>
      <c r="JT5" s="7">
        <v>23</v>
      </c>
      <c r="JU5" s="7">
        <v>24</v>
      </c>
      <c r="JV5" s="7">
        <v>25</v>
      </c>
      <c r="JW5" s="7">
        <v>26</v>
      </c>
      <c r="JX5" s="8">
        <v>27</v>
      </c>
      <c r="JY5" s="8">
        <v>28</v>
      </c>
      <c r="JZ5" s="7">
        <v>29</v>
      </c>
      <c r="KA5" s="7">
        <v>30</v>
      </c>
      <c r="KB5" s="9">
        <v>31</v>
      </c>
      <c r="KC5" s="6">
        <v>1</v>
      </c>
      <c r="KD5" s="7">
        <v>2</v>
      </c>
      <c r="KE5" s="8">
        <v>3</v>
      </c>
      <c r="KF5" s="8">
        <v>4</v>
      </c>
      <c r="KG5" s="7">
        <v>5</v>
      </c>
      <c r="KH5" s="7">
        <v>6</v>
      </c>
      <c r="KI5" s="7">
        <v>7</v>
      </c>
      <c r="KJ5" s="7">
        <v>8</v>
      </c>
      <c r="KK5" s="7">
        <v>9</v>
      </c>
      <c r="KL5" s="8">
        <v>10</v>
      </c>
      <c r="KM5" s="8">
        <v>11</v>
      </c>
      <c r="KN5" s="7">
        <v>12</v>
      </c>
      <c r="KO5" s="7">
        <v>13</v>
      </c>
      <c r="KP5" s="7">
        <v>14</v>
      </c>
      <c r="KQ5" s="7">
        <v>15</v>
      </c>
      <c r="KR5" s="7">
        <v>16</v>
      </c>
      <c r="KS5" s="8">
        <v>17</v>
      </c>
      <c r="KT5" s="8">
        <v>18</v>
      </c>
      <c r="KU5" s="7">
        <v>19</v>
      </c>
      <c r="KV5" s="7">
        <v>20</v>
      </c>
      <c r="KW5" s="7">
        <v>21</v>
      </c>
      <c r="KX5" s="7">
        <v>22</v>
      </c>
      <c r="KY5" s="7">
        <v>23</v>
      </c>
      <c r="KZ5" s="8">
        <v>24</v>
      </c>
      <c r="LA5" s="8">
        <v>25</v>
      </c>
      <c r="LB5" s="7">
        <v>26</v>
      </c>
      <c r="LC5" s="7">
        <v>27</v>
      </c>
      <c r="LD5" s="7">
        <v>28</v>
      </c>
      <c r="LE5" s="7">
        <v>29</v>
      </c>
      <c r="LF5" s="9">
        <v>30</v>
      </c>
      <c r="LG5" s="35">
        <v>1</v>
      </c>
      <c r="LH5" s="8">
        <v>2</v>
      </c>
      <c r="LI5" s="7">
        <v>3</v>
      </c>
      <c r="LJ5" s="7">
        <v>4</v>
      </c>
      <c r="LK5" s="7">
        <v>5</v>
      </c>
      <c r="LL5" s="7">
        <v>6</v>
      </c>
      <c r="LM5" s="7">
        <v>7</v>
      </c>
      <c r="LN5" s="8">
        <v>8</v>
      </c>
      <c r="LO5" s="8">
        <v>9</v>
      </c>
      <c r="LP5" s="7">
        <v>10</v>
      </c>
      <c r="LQ5" s="7">
        <v>11</v>
      </c>
      <c r="LR5" s="7">
        <v>12</v>
      </c>
      <c r="LS5" s="7">
        <v>13</v>
      </c>
      <c r="LT5" s="7">
        <v>14</v>
      </c>
      <c r="LU5" s="8">
        <v>15</v>
      </c>
      <c r="LV5" s="8">
        <v>16</v>
      </c>
      <c r="LW5" s="7">
        <v>17</v>
      </c>
      <c r="LX5" s="7">
        <v>18</v>
      </c>
      <c r="LY5" s="7">
        <v>19</v>
      </c>
      <c r="LZ5" s="7">
        <v>20</v>
      </c>
      <c r="MA5" s="7">
        <v>21</v>
      </c>
      <c r="MB5" s="8">
        <v>22</v>
      </c>
      <c r="MC5" s="8">
        <v>23</v>
      </c>
      <c r="MD5" s="7">
        <v>24</v>
      </c>
      <c r="ME5" s="7">
        <v>25</v>
      </c>
      <c r="MF5" s="7">
        <v>26</v>
      </c>
      <c r="MG5" s="7">
        <v>27</v>
      </c>
      <c r="MH5" s="7">
        <v>28</v>
      </c>
      <c r="MI5" s="8">
        <v>29</v>
      </c>
      <c r="MJ5" s="8">
        <v>30</v>
      </c>
      <c r="MK5" s="9">
        <v>31</v>
      </c>
      <c r="ML5" s="6">
        <v>1</v>
      </c>
      <c r="MM5" s="7">
        <v>2</v>
      </c>
      <c r="MN5" s="7">
        <v>3</v>
      </c>
      <c r="MO5" s="7">
        <v>4</v>
      </c>
      <c r="MP5" s="8">
        <v>5</v>
      </c>
      <c r="MQ5" s="8">
        <v>6</v>
      </c>
      <c r="MR5" s="7">
        <v>7</v>
      </c>
      <c r="MS5" s="7">
        <v>8</v>
      </c>
      <c r="MT5" s="7">
        <v>9</v>
      </c>
      <c r="MU5" s="7">
        <v>10</v>
      </c>
      <c r="MV5" s="7">
        <v>11</v>
      </c>
      <c r="MW5" s="8">
        <v>12</v>
      </c>
      <c r="MX5" s="8">
        <v>13</v>
      </c>
      <c r="MY5" s="7">
        <v>14</v>
      </c>
      <c r="MZ5" s="7">
        <v>15</v>
      </c>
      <c r="NA5" s="7">
        <v>16</v>
      </c>
      <c r="NB5" s="7">
        <v>17</v>
      </c>
      <c r="NC5" s="7">
        <v>18</v>
      </c>
      <c r="ND5" s="8">
        <v>19</v>
      </c>
      <c r="NE5" s="8">
        <v>20</v>
      </c>
      <c r="NF5" s="7">
        <v>21</v>
      </c>
      <c r="NG5" s="7">
        <v>22</v>
      </c>
      <c r="NH5" s="7">
        <v>23</v>
      </c>
      <c r="NI5" s="7">
        <v>24</v>
      </c>
      <c r="NJ5" s="7">
        <v>25</v>
      </c>
      <c r="NK5" s="8">
        <v>26</v>
      </c>
      <c r="NL5" s="8">
        <v>27</v>
      </c>
      <c r="NM5" s="7">
        <v>28</v>
      </c>
      <c r="NN5" s="7">
        <v>29</v>
      </c>
      <c r="NO5" s="9">
        <v>30</v>
      </c>
      <c r="NP5" s="6">
        <v>1</v>
      </c>
      <c r="NQ5" s="7">
        <v>2</v>
      </c>
      <c r="NR5" s="8">
        <v>3</v>
      </c>
      <c r="NS5" s="8">
        <v>4</v>
      </c>
      <c r="NT5" s="7">
        <v>5</v>
      </c>
      <c r="NU5" s="7">
        <v>6</v>
      </c>
      <c r="NV5" s="7">
        <v>7</v>
      </c>
      <c r="NW5" s="7">
        <v>8</v>
      </c>
      <c r="NX5" s="7">
        <v>9</v>
      </c>
      <c r="NY5" s="8">
        <v>10</v>
      </c>
      <c r="NZ5" s="8">
        <v>11</v>
      </c>
      <c r="OA5" s="7">
        <v>12</v>
      </c>
      <c r="OB5" s="7">
        <v>13</v>
      </c>
      <c r="OC5" s="7">
        <v>14</v>
      </c>
      <c r="OD5" s="7">
        <v>15</v>
      </c>
      <c r="OE5" s="7">
        <v>16</v>
      </c>
      <c r="OF5" s="8">
        <v>17</v>
      </c>
      <c r="OG5" s="8">
        <v>18</v>
      </c>
      <c r="OH5" s="7">
        <v>19</v>
      </c>
      <c r="OI5" s="7">
        <v>20</v>
      </c>
      <c r="OJ5" s="7">
        <v>21</v>
      </c>
      <c r="OK5" s="7">
        <v>22</v>
      </c>
      <c r="OL5" s="7">
        <v>23</v>
      </c>
      <c r="OM5" s="8">
        <v>24</v>
      </c>
      <c r="ON5" s="8">
        <v>25</v>
      </c>
      <c r="OO5" s="7">
        <v>26</v>
      </c>
      <c r="OP5" s="7">
        <v>27</v>
      </c>
      <c r="OQ5" s="7">
        <v>28</v>
      </c>
      <c r="OR5" s="7">
        <v>29</v>
      </c>
      <c r="OS5" s="7">
        <v>30</v>
      </c>
      <c r="OT5" s="11">
        <v>31</v>
      </c>
    </row>
    <row r="6" spans="1:410" s="112" customFormat="1" ht="3" customHeight="1" x14ac:dyDescent="0.15">
      <c r="A6" s="1"/>
      <c r="B6" s="20"/>
      <c r="C6" s="20"/>
      <c r="D6" s="21"/>
      <c r="E6" s="21"/>
      <c r="F6" s="22"/>
      <c r="G6" s="44"/>
      <c r="H6" s="23"/>
      <c r="I6" s="23"/>
      <c r="J6" s="24"/>
      <c r="K6" s="24"/>
      <c r="L6" s="25"/>
      <c r="M6" s="26"/>
      <c r="N6" s="27"/>
      <c r="O6" s="28"/>
      <c r="P6" s="28"/>
      <c r="Q6" s="28"/>
      <c r="R6" s="28"/>
      <c r="S6" s="28"/>
      <c r="T6" s="28"/>
      <c r="U6" s="29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30"/>
      <c r="AS6" s="31"/>
      <c r="AT6" s="28"/>
      <c r="AU6" s="28"/>
      <c r="AV6" s="28"/>
      <c r="AW6" s="28"/>
      <c r="AX6" s="28"/>
      <c r="AY6" s="28"/>
      <c r="AZ6" s="29"/>
      <c r="BA6" s="28"/>
      <c r="BB6" s="28"/>
      <c r="BC6" s="28"/>
      <c r="BD6" s="28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8"/>
      <c r="BW6" s="32"/>
      <c r="BX6" s="40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41"/>
      <c r="DA6" s="31"/>
      <c r="DB6" s="28"/>
      <c r="DC6" s="28"/>
      <c r="DD6" s="28"/>
      <c r="DE6" s="28"/>
      <c r="DF6" s="28"/>
      <c r="DG6" s="28"/>
      <c r="DH6" s="29"/>
      <c r="DI6" s="28"/>
      <c r="DJ6" s="28"/>
      <c r="DK6" s="28"/>
      <c r="DL6" s="28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42"/>
      <c r="EF6" s="31"/>
      <c r="EG6" s="28"/>
      <c r="EH6" s="28"/>
      <c r="EI6" s="28"/>
      <c r="EJ6" s="28"/>
      <c r="EK6" s="28"/>
      <c r="EL6" s="28"/>
      <c r="EM6" s="29"/>
      <c r="EN6" s="28"/>
      <c r="EO6" s="28"/>
      <c r="EP6" s="28"/>
      <c r="EQ6" s="28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42"/>
      <c r="FJ6" s="31"/>
      <c r="FK6" s="28"/>
      <c r="FL6" s="28"/>
      <c r="FM6" s="28"/>
      <c r="FN6" s="28"/>
      <c r="FO6" s="28"/>
      <c r="FP6" s="28"/>
      <c r="FQ6" s="29"/>
      <c r="FR6" s="28"/>
      <c r="FS6" s="28"/>
      <c r="FT6" s="28"/>
      <c r="FU6" s="28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42"/>
      <c r="GO6" s="31"/>
      <c r="GP6" s="28"/>
      <c r="GQ6" s="28"/>
      <c r="GR6" s="28"/>
      <c r="GS6" s="28"/>
      <c r="GT6" s="28"/>
      <c r="GU6" s="28"/>
      <c r="GV6" s="29"/>
      <c r="GW6" s="28"/>
      <c r="GX6" s="28"/>
      <c r="GY6" s="28"/>
      <c r="GZ6" s="28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42"/>
      <c r="HS6" s="31"/>
      <c r="HT6" s="28"/>
      <c r="HU6" s="28"/>
      <c r="HV6" s="28"/>
      <c r="HW6" s="28"/>
      <c r="HX6" s="28"/>
      <c r="HY6" s="28"/>
      <c r="HZ6" s="29"/>
      <c r="IA6" s="28"/>
      <c r="IB6" s="28"/>
      <c r="IC6" s="28"/>
      <c r="ID6" s="28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42"/>
      <c r="IX6" s="31"/>
      <c r="IY6" s="28"/>
      <c r="IZ6" s="28"/>
      <c r="JA6" s="28"/>
      <c r="JB6" s="28"/>
      <c r="JC6" s="28"/>
      <c r="JD6" s="28"/>
      <c r="JE6" s="29"/>
      <c r="JF6" s="28"/>
      <c r="JG6" s="28"/>
      <c r="JH6" s="28"/>
      <c r="JI6" s="28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42"/>
      <c r="KC6" s="31"/>
      <c r="KD6" s="28"/>
      <c r="KE6" s="28"/>
      <c r="KF6" s="28"/>
      <c r="KG6" s="28"/>
      <c r="KH6" s="28"/>
      <c r="KI6" s="28"/>
      <c r="KJ6" s="29"/>
      <c r="KK6" s="28"/>
      <c r="KL6" s="28"/>
      <c r="KM6" s="28"/>
      <c r="KN6" s="28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42"/>
      <c r="LG6" s="31"/>
      <c r="LH6" s="28"/>
      <c r="LI6" s="28"/>
      <c r="LJ6" s="28"/>
      <c r="LK6" s="28"/>
      <c r="LL6" s="28"/>
      <c r="LM6" s="28"/>
      <c r="LN6" s="29"/>
      <c r="LO6" s="28"/>
      <c r="LP6" s="28"/>
      <c r="LQ6" s="28"/>
      <c r="LR6" s="28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42"/>
      <c r="ML6" s="31"/>
      <c r="MM6" s="28"/>
      <c r="MN6" s="28"/>
      <c r="MO6" s="28"/>
      <c r="MP6" s="28"/>
      <c r="MQ6" s="28"/>
      <c r="MR6" s="28"/>
      <c r="MS6" s="29"/>
      <c r="MT6" s="28"/>
      <c r="MU6" s="28"/>
      <c r="MV6" s="28"/>
      <c r="MW6" s="28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42"/>
      <c r="NP6" s="31"/>
      <c r="NQ6" s="28"/>
      <c r="NR6" s="28"/>
      <c r="NS6" s="28"/>
      <c r="NT6" s="28"/>
      <c r="NU6" s="28"/>
      <c r="NV6" s="28"/>
      <c r="NW6" s="29"/>
      <c r="NX6" s="28"/>
      <c r="NY6" s="28"/>
      <c r="NZ6" s="28"/>
      <c r="OA6" s="28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42"/>
    </row>
    <row r="7" spans="1:410" s="112" customFormat="1" ht="15.75" customHeight="1" x14ac:dyDescent="0.15">
      <c r="A7" s="1"/>
      <c r="B7" s="17">
        <v>1</v>
      </c>
      <c r="C7" s="17" t="s">
        <v>144</v>
      </c>
      <c r="D7" s="12" t="s">
        <v>148</v>
      </c>
      <c r="E7" s="12" t="s">
        <v>100</v>
      </c>
      <c r="F7" s="13" t="s">
        <v>13</v>
      </c>
      <c r="G7" s="43" t="s">
        <v>17</v>
      </c>
      <c r="H7" s="14">
        <f ca="1">RANDBETWEEN(10, 300)</f>
        <v>169</v>
      </c>
      <c r="I7" s="14">
        <f t="shared" ref="I7:I23" ca="1" si="0">H7/20</f>
        <v>8.4499999999999993</v>
      </c>
      <c r="J7" s="173">
        <v>42109</v>
      </c>
      <c r="K7" s="175">
        <v>42460</v>
      </c>
      <c r="L7" s="15" t="s">
        <v>18</v>
      </c>
      <c r="M7" s="16">
        <v>1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3"/>
      <c r="AS7" s="127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29"/>
      <c r="BX7" s="127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29"/>
      <c r="DA7" s="127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3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3"/>
      <c r="FJ7" s="127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3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28"/>
      <c r="HS7" s="127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3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  <c r="JJ7" s="116"/>
      <c r="JK7" s="116"/>
      <c r="JL7" s="116"/>
      <c r="JM7" s="116"/>
      <c r="JN7" s="116"/>
      <c r="JO7" s="116"/>
      <c r="JP7" s="116"/>
      <c r="JQ7" s="116"/>
      <c r="JR7" s="116"/>
      <c r="JS7" s="116"/>
      <c r="JT7" s="116"/>
      <c r="JU7" s="116"/>
      <c r="JV7" s="116"/>
      <c r="JW7" s="116"/>
      <c r="JX7" s="116"/>
      <c r="JY7" s="116"/>
      <c r="JZ7" s="116"/>
      <c r="KA7" s="116"/>
      <c r="KB7" s="113"/>
      <c r="KC7" s="116"/>
      <c r="KD7" s="116"/>
      <c r="KE7" s="116"/>
      <c r="KF7" s="116"/>
      <c r="KG7" s="116"/>
      <c r="KH7" s="116"/>
      <c r="KI7" s="116"/>
      <c r="KJ7" s="116"/>
      <c r="KK7" s="116"/>
      <c r="KL7" s="116"/>
      <c r="KM7" s="116"/>
      <c r="KN7" s="116"/>
      <c r="KO7" s="116"/>
      <c r="KP7" s="116"/>
      <c r="KQ7" s="116"/>
      <c r="KR7" s="116"/>
      <c r="KS7" s="116"/>
      <c r="KT7" s="116"/>
      <c r="KU7" s="116"/>
      <c r="KV7" s="116"/>
      <c r="KW7" s="116"/>
      <c r="KX7" s="116"/>
      <c r="KY7" s="116"/>
      <c r="KZ7" s="116"/>
      <c r="LA7" s="116"/>
      <c r="LB7" s="116"/>
      <c r="LC7" s="116"/>
      <c r="LD7" s="116"/>
      <c r="LE7" s="116"/>
      <c r="LF7" s="113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6"/>
      <c r="LV7" s="116"/>
      <c r="LW7" s="116"/>
      <c r="LX7" s="116"/>
      <c r="LY7" s="116"/>
      <c r="LZ7" s="116"/>
      <c r="MA7" s="116"/>
      <c r="MB7" s="116"/>
      <c r="MC7" s="116"/>
      <c r="MD7" s="116"/>
      <c r="ME7" s="116"/>
      <c r="MF7" s="116"/>
      <c r="MG7" s="116"/>
      <c r="MH7" s="116"/>
      <c r="MI7" s="116"/>
      <c r="MJ7" s="116"/>
      <c r="MK7" s="113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6"/>
      <c r="NI7" s="116"/>
      <c r="NJ7" s="116"/>
      <c r="NK7" s="116"/>
      <c r="NL7" s="116"/>
      <c r="NM7" s="116"/>
      <c r="NN7" s="116"/>
      <c r="NO7" s="113"/>
      <c r="NP7" s="116"/>
      <c r="NQ7" s="116"/>
      <c r="NR7" s="116"/>
      <c r="NS7" s="116"/>
      <c r="NT7" s="116"/>
      <c r="NU7" s="116"/>
      <c r="NV7" s="116"/>
      <c r="NW7" s="116"/>
      <c r="NX7" s="116"/>
      <c r="NY7" s="116"/>
      <c r="NZ7" s="116"/>
      <c r="OA7" s="116"/>
      <c r="OB7" s="116"/>
      <c r="OC7" s="116"/>
      <c r="OD7" s="116"/>
      <c r="OE7" s="116"/>
      <c r="OF7" s="116"/>
      <c r="OG7" s="116"/>
      <c r="OH7" s="116"/>
      <c r="OI7" s="116"/>
      <c r="OJ7" s="116"/>
      <c r="OK7" s="116"/>
      <c r="OL7" s="116"/>
      <c r="OM7" s="116"/>
      <c r="ON7" s="116"/>
      <c r="OO7" s="116"/>
      <c r="OP7" s="116"/>
      <c r="OQ7" s="116"/>
      <c r="OR7" s="116"/>
      <c r="OS7" s="116"/>
      <c r="OT7" s="113"/>
    </row>
    <row r="8" spans="1:410" s="152" customFormat="1" ht="15.75" customHeight="1" x14ac:dyDescent="0.15">
      <c r="A8" s="1"/>
      <c r="B8" s="17">
        <f>B7+1</f>
        <v>2</v>
      </c>
      <c r="C8" s="17" t="s">
        <v>144</v>
      </c>
      <c r="D8" s="12" t="s">
        <v>149</v>
      </c>
      <c r="E8" s="12" t="s">
        <v>100</v>
      </c>
      <c r="F8" s="13" t="s">
        <v>13</v>
      </c>
      <c r="G8" s="43" t="s">
        <v>17</v>
      </c>
      <c r="H8" s="14">
        <f t="shared" ref="H8:H71" ca="1" si="1">RANDBETWEEN(10, 300)</f>
        <v>106</v>
      </c>
      <c r="I8" s="14">
        <f t="shared" ca="1" si="0"/>
        <v>5.3</v>
      </c>
      <c r="J8" s="173">
        <v>42387</v>
      </c>
      <c r="K8" s="175">
        <v>42460</v>
      </c>
      <c r="L8" s="15" t="s">
        <v>18</v>
      </c>
      <c r="M8" s="16">
        <v>1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3"/>
      <c r="AS8" s="127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29">
        <v>1</v>
      </c>
      <c r="BX8" s="127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29">
        <v>1</v>
      </c>
      <c r="DA8" s="127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3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3"/>
      <c r="FJ8" s="127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3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28"/>
      <c r="HS8" s="127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3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3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3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3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3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3"/>
    </row>
    <row r="9" spans="1:410" s="118" customFormat="1" ht="15.75" customHeight="1" x14ac:dyDescent="0.15">
      <c r="A9" s="1"/>
      <c r="B9" s="17">
        <f t="shared" ref="B9:B57" si="2">B8+1</f>
        <v>3</v>
      </c>
      <c r="C9" s="17" t="s">
        <v>133</v>
      </c>
      <c r="D9" s="12" t="s">
        <v>150</v>
      </c>
      <c r="E9" s="12" t="s">
        <v>101</v>
      </c>
      <c r="F9" s="13" t="s">
        <v>13</v>
      </c>
      <c r="G9" s="43" t="s">
        <v>38</v>
      </c>
      <c r="H9" s="14">
        <f t="shared" ca="1" si="1"/>
        <v>280</v>
      </c>
      <c r="I9" s="14">
        <f t="shared" ca="1" si="0"/>
        <v>14</v>
      </c>
      <c r="J9" s="173">
        <v>42322</v>
      </c>
      <c r="K9" s="173" t="s">
        <v>127</v>
      </c>
      <c r="L9" s="15" t="s">
        <v>18</v>
      </c>
      <c r="M9" s="16"/>
      <c r="N9" s="127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3"/>
      <c r="AS9" s="127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29"/>
      <c r="BX9" s="127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29"/>
      <c r="DA9" s="127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3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3"/>
      <c r="FJ9" s="127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3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20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3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6"/>
      <c r="JW9" s="116"/>
      <c r="JX9" s="116"/>
      <c r="JY9" s="116"/>
      <c r="JZ9" s="116"/>
      <c r="KA9" s="116"/>
      <c r="KB9" s="113"/>
      <c r="KC9" s="127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3"/>
      <c r="LG9" s="127"/>
      <c r="LH9" s="116"/>
      <c r="LI9" s="116"/>
      <c r="LJ9" s="116"/>
      <c r="LK9" s="116"/>
      <c r="LL9" s="116"/>
      <c r="LM9" s="116"/>
      <c r="LN9" s="116"/>
      <c r="LO9" s="116"/>
      <c r="LP9" s="116"/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3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6"/>
      <c r="NI9" s="116"/>
      <c r="NJ9" s="116"/>
      <c r="NK9" s="116"/>
      <c r="NL9" s="116"/>
      <c r="NM9" s="116"/>
      <c r="NN9" s="116"/>
      <c r="NO9" s="113"/>
      <c r="NP9" s="127"/>
      <c r="NQ9" s="116"/>
      <c r="NR9" s="116"/>
      <c r="NS9" s="116"/>
      <c r="NT9" s="116"/>
      <c r="NU9" s="116"/>
      <c r="NV9" s="116"/>
      <c r="NW9" s="116"/>
      <c r="NX9" s="116"/>
      <c r="NY9" s="116"/>
      <c r="NZ9" s="116"/>
      <c r="OA9" s="116"/>
      <c r="OB9" s="116"/>
      <c r="OC9" s="116"/>
      <c r="OD9" s="116"/>
      <c r="OE9" s="116"/>
      <c r="OF9" s="116"/>
      <c r="OG9" s="116"/>
      <c r="OH9" s="116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3"/>
    </row>
    <row r="10" spans="1:410" s="119" customFormat="1" ht="15.75" customHeight="1" x14ac:dyDescent="0.15">
      <c r="A10" s="1"/>
      <c r="B10" s="17">
        <f t="shared" si="2"/>
        <v>4</v>
      </c>
      <c r="C10" s="17" t="s">
        <v>144</v>
      </c>
      <c r="D10" s="12" t="s">
        <v>151</v>
      </c>
      <c r="E10" s="12" t="s">
        <v>102</v>
      </c>
      <c r="F10" s="13" t="s">
        <v>13</v>
      </c>
      <c r="G10" s="43" t="s">
        <v>31</v>
      </c>
      <c r="H10" s="14">
        <f t="shared" ca="1" si="1"/>
        <v>154</v>
      </c>
      <c r="I10" s="14">
        <f t="shared" ca="1" si="0"/>
        <v>7.7</v>
      </c>
      <c r="J10" s="173">
        <v>42219</v>
      </c>
      <c r="K10" s="173">
        <v>42342</v>
      </c>
      <c r="L10" s="15" t="s">
        <v>21</v>
      </c>
      <c r="M10" s="16">
        <v>1</v>
      </c>
      <c r="N10" s="127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3"/>
      <c r="AS10" s="127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29"/>
      <c r="BX10" s="127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29"/>
      <c r="DA10" s="127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3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3"/>
      <c r="FJ10" s="127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3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20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3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3"/>
      <c r="KC10" s="127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3"/>
      <c r="LG10" s="127"/>
      <c r="LH10" s="116"/>
      <c r="LI10" s="116"/>
      <c r="LJ10" s="116"/>
      <c r="LK10" s="116"/>
      <c r="LL10" s="116"/>
      <c r="LM10" s="116"/>
      <c r="LN10" s="116"/>
      <c r="LO10" s="116"/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3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116"/>
      <c r="NI10" s="116"/>
      <c r="NJ10" s="116"/>
      <c r="NK10" s="116"/>
      <c r="NL10" s="116"/>
      <c r="NM10" s="116"/>
      <c r="NN10" s="116"/>
      <c r="NO10" s="113"/>
      <c r="NP10" s="127"/>
      <c r="NQ10" s="116"/>
      <c r="NR10" s="116"/>
      <c r="NS10" s="116"/>
      <c r="NT10" s="116"/>
      <c r="NU10" s="116"/>
      <c r="NV10" s="116"/>
      <c r="NW10" s="116"/>
      <c r="NX10" s="116"/>
      <c r="NY10" s="116"/>
      <c r="NZ10" s="116"/>
      <c r="OA10" s="116"/>
      <c r="OB10" s="116"/>
      <c r="OC10" s="116"/>
      <c r="OD10" s="116"/>
      <c r="OE10" s="116"/>
      <c r="OF10" s="116"/>
      <c r="OG10" s="116"/>
      <c r="OH10" s="116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3"/>
    </row>
    <row r="11" spans="1:410" s="178" customFormat="1" ht="15.75" customHeight="1" x14ac:dyDescent="0.15">
      <c r="A11" s="1"/>
      <c r="B11" s="17">
        <f t="shared" si="2"/>
        <v>5</v>
      </c>
      <c r="C11" s="17" t="s">
        <v>144</v>
      </c>
      <c r="D11" s="12" t="s">
        <v>152</v>
      </c>
      <c r="E11" s="12" t="s">
        <v>102</v>
      </c>
      <c r="F11" s="13" t="s">
        <v>13</v>
      </c>
      <c r="G11" s="43" t="s">
        <v>31</v>
      </c>
      <c r="H11" s="14">
        <f t="shared" ca="1" si="1"/>
        <v>63</v>
      </c>
      <c r="I11" s="14">
        <f t="shared" ref="I11" ca="1" si="3">H11/20</f>
        <v>3.15</v>
      </c>
      <c r="J11" s="173">
        <v>42380</v>
      </c>
      <c r="K11" s="173">
        <v>42420</v>
      </c>
      <c r="L11" s="15" t="s">
        <v>21</v>
      </c>
      <c r="M11" s="16">
        <v>1</v>
      </c>
      <c r="N11" s="127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3"/>
      <c r="AS11" s="127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29">
        <f>0.6</f>
        <v>0.6</v>
      </c>
      <c r="BX11" s="127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29">
        <v>0.1</v>
      </c>
      <c r="DA11" s="127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3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3"/>
      <c r="FJ11" s="127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3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20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3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6"/>
      <c r="JW11" s="116"/>
      <c r="JX11" s="116"/>
      <c r="JY11" s="116"/>
      <c r="JZ11" s="116"/>
      <c r="KA11" s="116"/>
      <c r="KB11" s="113"/>
      <c r="KC11" s="127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3"/>
      <c r="LG11" s="127"/>
      <c r="LH11" s="116"/>
      <c r="LI11" s="116"/>
      <c r="LJ11" s="116"/>
      <c r="LK11" s="116"/>
      <c r="LL11" s="116"/>
      <c r="LM11" s="116"/>
      <c r="LN11" s="116"/>
      <c r="LO11" s="116"/>
      <c r="LP11" s="116"/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3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3"/>
      <c r="NP11" s="127"/>
      <c r="NQ11" s="116"/>
      <c r="NR11" s="116"/>
      <c r="NS11" s="116"/>
      <c r="NT11" s="116"/>
      <c r="NU11" s="116"/>
      <c r="NV11" s="116"/>
      <c r="NW11" s="116"/>
      <c r="NX11" s="116"/>
      <c r="NY11" s="116"/>
      <c r="NZ11" s="116"/>
      <c r="OA11" s="116"/>
      <c r="OB11" s="116"/>
      <c r="OC11" s="116"/>
      <c r="OD11" s="116"/>
      <c r="OE11" s="116"/>
      <c r="OF11" s="116"/>
      <c r="OG11" s="116"/>
      <c r="OH11" s="116"/>
      <c r="OI11" s="116"/>
      <c r="OJ11" s="116"/>
      <c r="OK11" s="116"/>
      <c r="OL11" s="116"/>
      <c r="OM11" s="116"/>
      <c r="ON11" s="116"/>
      <c r="OO11" s="116"/>
      <c r="OP11" s="116"/>
      <c r="OQ11" s="116"/>
      <c r="OR11" s="116"/>
      <c r="OS11" s="116"/>
      <c r="OT11" s="113"/>
    </row>
    <row r="12" spans="1:410" s="119" customFormat="1" ht="15.75" customHeight="1" x14ac:dyDescent="0.15">
      <c r="A12" s="1"/>
      <c r="B12" s="17">
        <f t="shared" si="2"/>
        <v>6</v>
      </c>
      <c r="C12" s="17" t="s">
        <v>133</v>
      </c>
      <c r="D12" s="12" t="s">
        <v>153</v>
      </c>
      <c r="E12" s="12" t="s">
        <v>99</v>
      </c>
      <c r="F12" s="13" t="s">
        <v>13</v>
      </c>
      <c r="G12" s="43" t="s">
        <v>14</v>
      </c>
      <c r="H12" s="14">
        <f t="shared" ca="1" si="1"/>
        <v>298</v>
      </c>
      <c r="I12" s="14">
        <f t="shared" ca="1" si="0"/>
        <v>14.9</v>
      </c>
      <c r="J12" s="173">
        <v>42309</v>
      </c>
      <c r="K12" s="173" t="s">
        <v>96</v>
      </c>
      <c r="L12" s="15" t="s">
        <v>15</v>
      </c>
      <c r="M12" s="16"/>
      <c r="N12" s="127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3"/>
      <c r="AS12" s="127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29"/>
      <c r="BX12" s="127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29"/>
      <c r="DA12" s="127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3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3"/>
      <c r="FJ12" s="127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3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20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  <c r="IW12" s="113"/>
      <c r="IX12" s="116"/>
      <c r="IY12" s="116"/>
      <c r="IZ12" s="116"/>
      <c r="JA12" s="116"/>
      <c r="JB12" s="116"/>
      <c r="JC12" s="116"/>
      <c r="JD12" s="116"/>
      <c r="JE12" s="116"/>
      <c r="JF12" s="116"/>
      <c r="JG12" s="116"/>
      <c r="JH12" s="116"/>
      <c r="JI12" s="116"/>
      <c r="JJ12" s="116"/>
      <c r="JK12" s="116"/>
      <c r="JL12" s="116"/>
      <c r="JM12" s="116"/>
      <c r="JN12" s="116"/>
      <c r="JO12" s="116"/>
      <c r="JP12" s="116"/>
      <c r="JQ12" s="116"/>
      <c r="JR12" s="116"/>
      <c r="JS12" s="116"/>
      <c r="JT12" s="116"/>
      <c r="JU12" s="116"/>
      <c r="JV12" s="116"/>
      <c r="JW12" s="116"/>
      <c r="JX12" s="116"/>
      <c r="JY12" s="116"/>
      <c r="JZ12" s="116"/>
      <c r="KA12" s="116"/>
      <c r="KB12" s="113"/>
      <c r="KC12" s="127"/>
      <c r="KD12" s="116"/>
      <c r="KE12" s="116"/>
      <c r="KF12" s="116"/>
      <c r="KG12" s="116"/>
      <c r="KH12" s="116"/>
      <c r="KI12" s="116"/>
      <c r="KJ12" s="116"/>
      <c r="KK12" s="116"/>
      <c r="KL12" s="116"/>
      <c r="KM12" s="116"/>
      <c r="KN12" s="116"/>
      <c r="KO12" s="116"/>
      <c r="KP12" s="116"/>
      <c r="KQ12" s="116"/>
      <c r="KR12" s="116"/>
      <c r="KS12" s="116"/>
      <c r="KT12" s="116"/>
      <c r="KU12" s="116"/>
      <c r="KV12" s="116"/>
      <c r="KW12" s="116"/>
      <c r="KX12" s="116"/>
      <c r="KY12" s="116"/>
      <c r="KZ12" s="116"/>
      <c r="LA12" s="116"/>
      <c r="LB12" s="116"/>
      <c r="LC12" s="116"/>
      <c r="LD12" s="116"/>
      <c r="LE12" s="116"/>
      <c r="LF12" s="113"/>
      <c r="LG12" s="127"/>
      <c r="LH12" s="116"/>
      <c r="LI12" s="116"/>
      <c r="LJ12" s="116"/>
      <c r="LK12" s="116"/>
      <c r="LL12" s="116"/>
      <c r="LM12" s="116"/>
      <c r="LN12" s="116"/>
      <c r="LO12" s="116"/>
      <c r="LP12" s="116"/>
      <c r="LQ12" s="116"/>
      <c r="LR12" s="116"/>
      <c r="LS12" s="116"/>
      <c r="LT12" s="116"/>
      <c r="LU12" s="116"/>
      <c r="LV12" s="116"/>
      <c r="LW12" s="116"/>
      <c r="LX12" s="116"/>
      <c r="LY12" s="116"/>
      <c r="LZ12" s="116"/>
      <c r="MA12" s="116"/>
      <c r="MB12" s="116"/>
      <c r="MC12" s="116"/>
      <c r="MD12" s="116"/>
      <c r="ME12" s="116"/>
      <c r="MF12" s="116"/>
      <c r="MG12" s="116"/>
      <c r="MH12" s="116"/>
      <c r="MI12" s="116"/>
      <c r="MJ12" s="116"/>
      <c r="MK12" s="113"/>
      <c r="ML12" s="116"/>
      <c r="MM12" s="116"/>
      <c r="MN12" s="116"/>
      <c r="MO12" s="116"/>
      <c r="MP12" s="116"/>
      <c r="MQ12" s="116"/>
      <c r="MR12" s="116"/>
      <c r="MS12" s="116"/>
      <c r="MT12" s="116"/>
      <c r="MU12" s="116"/>
      <c r="MV12" s="116"/>
      <c r="MW12" s="116"/>
      <c r="MX12" s="116"/>
      <c r="MY12" s="116"/>
      <c r="MZ12" s="116"/>
      <c r="NA12" s="116"/>
      <c r="NB12" s="116"/>
      <c r="NC12" s="116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3"/>
      <c r="NP12" s="127"/>
      <c r="NQ12" s="116"/>
      <c r="NR12" s="116"/>
      <c r="NS12" s="116"/>
      <c r="NT12" s="116"/>
      <c r="NU12" s="116"/>
      <c r="NV12" s="116"/>
      <c r="NW12" s="116"/>
      <c r="NX12" s="116"/>
      <c r="NY12" s="116"/>
      <c r="NZ12" s="116"/>
      <c r="OA12" s="116"/>
      <c r="OB12" s="116"/>
      <c r="OC12" s="116"/>
      <c r="OD12" s="116"/>
      <c r="OE12" s="116"/>
      <c r="OF12" s="116"/>
      <c r="OG12" s="116"/>
      <c r="OH12" s="116"/>
      <c r="OI12" s="116"/>
      <c r="OJ12" s="116"/>
      <c r="OK12" s="116"/>
      <c r="OL12" s="116"/>
      <c r="OM12" s="116"/>
      <c r="ON12" s="116"/>
      <c r="OO12" s="116"/>
      <c r="OP12" s="116"/>
      <c r="OQ12" s="116"/>
      <c r="OR12" s="116"/>
      <c r="OS12" s="116"/>
      <c r="OT12" s="113"/>
    </row>
    <row r="13" spans="1:410" s="137" customFormat="1" ht="15.75" customHeight="1" x14ac:dyDescent="0.15">
      <c r="A13" s="1"/>
      <c r="B13" s="17">
        <f t="shared" si="2"/>
        <v>7</v>
      </c>
      <c r="C13" s="17" t="s">
        <v>144</v>
      </c>
      <c r="D13" s="12" t="s">
        <v>154</v>
      </c>
      <c r="E13" s="12" t="s">
        <v>99</v>
      </c>
      <c r="F13" s="13" t="s">
        <v>13</v>
      </c>
      <c r="G13" s="43" t="s">
        <v>30</v>
      </c>
      <c r="H13" s="14">
        <f t="shared" ca="1" si="1"/>
        <v>202</v>
      </c>
      <c r="I13" s="14">
        <f t="shared" ca="1" si="0"/>
        <v>10.1</v>
      </c>
      <c r="J13" s="173">
        <v>42338</v>
      </c>
      <c r="K13" s="173">
        <v>42352</v>
      </c>
      <c r="L13" s="15" t="s">
        <v>21</v>
      </c>
      <c r="M13" s="16">
        <v>1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3">
        <f>2.8-M13-0.35</f>
        <v>1.4499999999999997</v>
      </c>
      <c r="AS13" s="127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29"/>
      <c r="BX13" s="127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29"/>
      <c r="DA13" s="127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3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3"/>
      <c r="FJ13" s="127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3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3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3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3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3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3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116"/>
      <c r="NJ13" s="116"/>
      <c r="NK13" s="116"/>
      <c r="NL13" s="116"/>
      <c r="NM13" s="116"/>
      <c r="NN13" s="116"/>
      <c r="NO13" s="113"/>
      <c r="NP13" s="116"/>
      <c r="NQ13" s="116"/>
      <c r="NR13" s="116"/>
      <c r="NS13" s="116"/>
      <c r="NT13" s="116"/>
      <c r="NU13" s="116"/>
      <c r="NV13" s="116"/>
      <c r="NW13" s="116"/>
      <c r="NX13" s="116"/>
      <c r="NY13" s="116"/>
      <c r="NZ13" s="116"/>
      <c r="OA13" s="116"/>
      <c r="OB13" s="116"/>
      <c r="OC13" s="116"/>
      <c r="OD13" s="116"/>
      <c r="OE13" s="116"/>
      <c r="OF13" s="116"/>
      <c r="OG13" s="116"/>
      <c r="OH13" s="116"/>
      <c r="OI13" s="116"/>
      <c r="OJ13" s="116"/>
      <c r="OK13" s="116"/>
      <c r="OL13" s="116"/>
      <c r="OM13" s="116"/>
      <c r="ON13" s="116"/>
      <c r="OO13" s="116"/>
      <c r="OP13" s="116"/>
      <c r="OQ13" s="116"/>
      <c r="OR13" s="116"/>
      <c r="OS13" s="116"/>
      <c r="OT13" s="113"/>
    </row>
    <row r="14" spans="1:410" s="138" customFormat="1" ht="15.75" customHeight="1" x14ac:dyDescent="0.15">
      <c r="A14" s="1"/>
      <c r="B14" s="17">
        <f t="shared" si="2"/>
        <v>8</v>
      </c>
      <c r="C14" s="17" t="s">
        <v>144</v>
      </c>
      <c r="D14" s="12" t="s">
        <v>155</v>
      </c>
      <c r="E14" s="12" t="s">
        <v>104</v>
      </c>
      <c r="F14" s="13" t="s">
        <v>13</v>
      </c>
      <c r="G14" s="43" t="s">
        <v>31</v>
      </c>
      <c r="H14" s="14">
        <f t="shared" ca="1" si="1"/>
        <v>170</v>
      </c>
      <c r="I14" s="14">
        <f t="shared" ca="1" si="0"/>
        <v>8.5</v>
      </c>
      <c r="J14" s="173">
        <v>42278</v>
      </c>
      <c r="K14" s="173">
        <v>42338</v>
      </c>
      <c r="L14" s="15" t="s">
        <v>15</v>
      </c>
      <c r="M14" s="16">
        <v>1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3"/>
      <c r="AS14" s="127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29"/>
      <c r="BX14" s="127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29"/>
      <c r="DA14" s="127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3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3"/>
      <c r="FJ14" s="127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3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3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3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3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3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3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116"/>
      <c r="NJ14" s="116"/>
      <c r="NK14" s="116"/>
      <c r="NL14" s="116"/>
      <c r="NM14" s="116"/>
      <c r="NN14" s="116"/>
      <c r="NO14" s="113"/>
      <c r="NP14" s="116"/>
      <c r="NQ14" s="116"/>
      <c r="NR14" s="116"/>
      <c r="NS14" s="116"/>
      <c r="NT14" s="116"/>
      <c r="NU14" s="116"/>
      <c r="NV14" s="116"/>
      <c r="NW14" s="116"/>
      <c r="NX14" s="116"/>
      <c r="NY14" s="116"/>
      <c r="NZ14" s="116"/>
      <c r="OA14" s="116"/>
      <c r="OB14" s="116"/>
      <c r="OC14" s="116"/>
      <c r="OD14" s="116"/>
      <c r="OE14" s="116"/>
      <c r="OF14" s="116"/>
      <c r="OG14" s="116"/>
      <c r="OH14" s="116"/>
      <c r="OI14" s="116"/>
      <c r="OJ14" s="116"/>
      <c r="OK14" s="116"/>
      <c r="OL14" s="116"/>
      <c r="OM14" s="116"/>
      <c r="ON14" s="116"/>
      <c r="OO14" s="116"/>
      <c r="OP14" s="116"/>
      <c r="OQ14" s="116"/>
      <c r="OR14" s="116"/>
      <c r="OS14" s="116"/>
      <c r="OT14" s="113"/>
    </row>
    <row r="15" spans="1:410" s="155" customFormat="1" ht="15.75" customHeight="1" x14ac:dyDescent="0.15">
      <c r="A15" s="1"/>
      <c r="B15" s="17">
        <f t="shared" si="2"/>
        <v>9</v>
      </c>
      <c r="C15" s="17" t="s">
        <v>144</v>
      </c>
      <c r="D15" s="12" t="s">
        <v>156</v>
      </c>
      <c r="E15" s="12" t="s">
        <v>103</v>
      </c>
      <c r="F15" s="13" t="s">
        <v>13</v>
      </c>
      <c r="G15" s="43" t="s">
        <v>31</v>
      </c>
      <c r="H15" s="14">
        <f t="shared" ca="1" si="1"/>
        <v>271</v>
      </c>
      <c r="I15" s="14">
        <f t="shared" ca="1" si="0"/>
        <v>13.55</v>
      </c>
      <c r="J15" s="173">
        <v>42325</v>
      </c>
      <c r="K15" s="173">
        <v>42335</v>
      </c>
      <c r="L15" s="15" t="s">
        <v>15</v>
      </c>
      <c r="M15" s="16">
        <v>1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3">
        <v>0.4</v>
      </c>
      <c r="AS15" s="127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29"/>
      <c r="BX15" s="127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29"/>
      <c r="DA15" s="127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3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3"/>
      <c r="FJ15" s="127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3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3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  <c r="IW15" s="113"/>
      <c r="IX15" s="116"/>
      <c r="IY15" s="116"/>
      <c r="IZ15" s="116"/>
      <c r="JA15" s="116"/>
      <c r="JB15" s="116"/>
      <c r="JC15" s="116"/>
      <c r="JD15" s="116"/>
      <c r="JE15" s="116"/>
      <c r="JF15" s="116"/>
      <c r="JG15" s="116"/>
      <c r="JH15" s="116"/>
      <c r="JI15" s="116"/>
      <c r="JJ15" s="116"/>
      <c r="JK15" s="116"/>
      <c r="JL15" s="116"/>
      <c r="JM15" s="116"/>
      <c r="JN15" s="116"/>
      <c r="JO15" s="116"/>
      <c r="JP15" s="116"/>
      <c r="JQ15" s="116"/>
      <c r="JR15" s="116"/>
      <c r="JS15" s="116"/>
      <c r="JT15" s="116"/>
      <c r="JU15" s="116"/>
      <c r="JV15" s="116"/>
      <c r="JW15" s="116"/>
      <c r="JX15" s="116"/>
      <c r="JY15" s="116"/>
      <c r="JZ15" s="116"/>
      <c r="KA15" s="116"/>
      <c r="KB15" s="113"/>
      <c r="KC15" s="116"/>
      <c r="KD15" s="116"/>
      <c r="KE15" s="116"/>
      <c r="KF15" s="116"/>
      <c r="KG15" s="116"/>
      <c r="KH15" s="116"/>
      <c r="KI15" s="116"/>
      <c r="KJ15" s="116"/>
      <c r="KK15" s="116"/>
      <c r="KL15" s="116"/>
      <c r="KM15" s="116"/>
      <c r="KN15" s="116"/>
      <c r="KO15" s="116"/>
      <c r="KP15" s="116"/>
      <c r="KQ15" s="116"/>
      <c r="KR15" s="116"/>
      <c r="KS15" s="116"/>
      <c r="KT15" s="116"/>
      <c r="KU15" s="116"/>
      <c r="KV15" s="116"/>
      <c r="KW15" s="116"/>
      <c r="KX15" s="116"/>
      <c r="KY15" s="116"/>
      <c r="KZ15" s="116"/>
      <c r="LA15" s="116"/>
      <c r="LB15" s="116"/>
      <c r="LC15" s="116"/>
      <c r="LD15" s="116"/>
      <c r="LE15" s="116"/>
      <c r="LF15" s="113"/>
      <c r="LG15" s="116"/>
      <c r="LH15" s="116"/>
      <c r="LI15" s="116"/>
      <c r="LJ15" s="116"/>
      <c r="LK15" s="116"/>
      <c r="LL15" s="116"/>
      <c r="LM15" s="116"/>
      <c r="LN15" s="116"/>
      <c r="LO15" s="116"/>
      <c r="LP15" s="116"/>
      <c r="LQ15" s="116"/>
      <c r="LR15" s="116"/>
      <c r="LS15" s="116"/>
      <c r="LT15" s="116"/>
      <c r="LU15" s="116"/>
      <c r="LV15" s="116"/>
      <c r="LW15" s="116"/>
      <c r="LX15" s="116"/>
      <c r="LY15" s="116"/>
      <c r="LZ15" s="116"/>
      <c r="MA15" s="116"/>
      <c r="MB15" s="116"/>
      <c r="MC15" s="116"/>
      <c r="MD15" s="116"/>
      <c r="ME15" s="116"/>
      <c r="MF15" s="116"/>
      <c r="MG15" s="116"/>
      <c r="MH15" s="116"/>
      <c r="MI15" s="116"/>
      <c r="MJ15" s="116"/>
      <c r="MK15" s="113"/>
      <c r="ML15" s="116"/>
      <c r="MM15" s="116"/>
      <c r="MN15" s="116"/>
      <c r="MO15" s="116"/>
      <c r="MP15" s="116"/>
      <c r="MQ15" s="116"/>
      <c r="MR15" s="116"/>
      <c r="MS15" s="116"/>
      <c r="MT15" s="116"/>
      <c r="MU15" s="116"/>
      <c r="MV15" s="116"/>
      <c r="MW15" s="116"/>
      <c r="MX15" s="116"/>
      <c r="MY15" s="116"/>
      <c r="MZ15" s="116"/>
      <c r="NA15" s="116"/>
      <c r="NB15" s="116"/>
      <c r="NC15" s="116"/>
      <c r="ND15" s="116"/>
      <c r="NE15" s="116"/>
      <c r="NF15" s="116"/>
      <c r="NG15" s="116"/>
      <c r="NH15" s="116"/>
      <c r="NI15" s="116"/>
      <c r="NJ15" s="116"/>
      <c r="NK15" s="116"/>
      <c r="NL15" s="116"/>
      <c r="NM15" s="116"/>
      <c r="NN15" s="116"/>
      <c r="NO15" s="113"/>
      <c r="NP15" s="116"/>
      <c r="NQ15" s="116"/>
      <c r="NR15" s="116"/>
      <c r="NS15" s="116"/>
      <c r="NT15" s="116"/>
      <c r="NU15" s="116"/>
      <c r="NV15" s="116"/>
      <c r="NW15" s="116"/>
      <c r="NX15" s="116"/>
      <c r="NY15" s="116"/>
      <c r="NZ15" s="116"/>
      <c r="OA15" s="116"/>
      <c r="OB15" s="116"/>
      <c r="OC15" s="116"/>
      <c r="OD15" s="116"/>
      <c r="OE15" s="116"/>
      <c r="OF15" s="116"/>
      <c r="OG15" s="116"/>
      <c r="OH15" s="116"/>
      <c r="OI15" s="116"/>
      <c r="OJ15" s="116"/>
      <c r="OK15" s="116"/>
      <c r="OL15" s="116"/>
      <c r="OM15" s="116"/>
      <c r="ON15" s="116"/>
      <c r="OO15" s="116"/>
      <c r="OP15" s="116"/>
      <c r="OQ15" s="116"/>
      <c r="OR15" s="116"/>
      <c r="OS15" s="116"/>
      <c r="OT15" s="113"/>
    </row>
    <row r="16" spans="1:410" s="155" customFormat="1" ht="15.75" customHeight="1" x14ac:dyDescent="0.15">
      <c r="A16" s="1"/>
      <c r="B16" s="17">
        <f t="shared" si="2"/>
        <v>10</v>
      </c>
      <c r="C16" s="17" t="s">
        <v>129</v>
      </c>
      <c r="D16" s="12" t="s">
        <v>157</v>
      </c>
      <c r="E16" s="12" t="s">
        <v>99</v>
      </c>
      <c r="F16" s="13" t="s">
        <v>13</v>
      </c>
      <c r="G16" s="43" t="s">
        <v>20</v>
      </c>
      <c r="H16" s="14">
        <f t="shared" ca="1" si="1"/>
        <v>93</v>
      </c>
      <c r="I16" s="14">
        <f t="shared" ca="1" si="0"/>
        <v>4.6500000000000004</v>
      </c>
      <c r="J16" s="173">
        <v>42309</v>
      </c>
      <c r="K16" s="175">
        <v>42094</v>
      </c>
      <c r="L16" s="15" t="s">
        <v>15</v>
      </c>
      <c r="M16" s="16">
        <v>1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3">
        <v>0.4</v>
      </c>
      <c r="AS16" s="127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29">
        <v>0.2</v>
      </c>
      <c r="BX16" s="127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29">
        <v>0.3</v>
      </c>
      <c r="DA16" s="127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3">
        <v>0.2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3">
        <v>0.2</v>
      </c>
      <c r="FJ16" s="127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3">
        <v>0.2</v>
      </c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28">
        <v>0.2</v>
      </c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  <c r="IW16" s="113">
        <v>0.2</v>
      </c>
      <c r="IX16" s="127"/>
      <c r="IY16" s="116"/>
      <c r="IZ16" s="116"/>
      <c r="JA16" s="116"/>
      <c r="JB16" s="116"/>
      <c r="JC16" s="116"/>
      <c r="JD16" s="116"/>
      <c r="JE16" s="116"/>
      <c r="JF16" s="116"/>
      <c r="JG16" s="116"/>
      <c r="JH16" s="116"/>
      <c r="JI16" s="116"/>
      <c r="JJ16" s="116"/>
      <c r="JK16" s="116"/>
      <c r="JL16" s="116"/>
      <c r="JM16" s="116"/>
      <c r="JN16" s="116"/>
      <c r="JO16" s="116"/>
      <c r="JP16" s="116"/>
      <c r="JQ16" s="116"/>
      <c r="JR16" s="116"/>
      <c r="JS16" s="116"/>
      <c r="JT16" s="116"/>
      <c r="JU16" s="116"/>
      <c r="JV16" s="116"/>
      <c r="JW16" s="116"/>
      <c r="JX16" s="116"/>
      <c r="JY16" s="116"/>
      <c r="JZ16" s="116"/>
      <c r="KA16" s="116"/>
      <c r="KB16" s="156">
        <v>0.2</v>
      </c>
      <c r="KC16" s="127"/>
      <c r="KD16" s="116"/>
      <c r="KE16" s="116"/>
      <c r="KF16" s="116"/>
      <c r="KG16" s="116"/>
      <c r="KH16" s="116"/>
      <c r="KI16" s="116"/>
      <c r="KJ16" s="116"/>
      <c r="KK16" s="116"/>
      <c r="KL16" s="116"/>
      <c r="KM16" s="116"/>
      <c r="KN16" s="116"/>
      <c r="KO16" s="116"/>
      <c r="KP16" s="116"/>
      <c r="KQ16" s="116"/>
      <c r="KR16" s="116"/>
      <c r="KS16" s="116"/>
      <c r="KT16" s="116"/>
      <c r="KU16" s="116"/>
      <c r="KV16" s="116"/>
      <c r="KW16" s="116"/>
      <c r="KX16" s="116"/>
      <c r="KY16" s="116"/>
      <c r="KZ16" s="116"/>
      <c r="LA16" s="116"/>
      <c r="LB16" s="116"/>
      <c r="LC16" s="116"/>
      <c r="LD16" s="116"/>
      <c r="LE16" s="116"/>
      <c r="LF16" s="113">
        <v>0.2</v>
      </c>
      <c r="LG16" s="116"/>
      <c r="LH16" s="116"/>
      <c r="LI16" s="116"/>
      <c r="LJ16" s="116"/>
      <c r="LK16" s="116"/>
      <c r="LL16" s="116"/>
      <c r="LM16" s="116"/>
      <c r="LN16" s="116"/>
      <c r="LO16" s="116"/>
      <c r="LP16" s="116"/>
      <c r="LQ16" s="116"/>
      <c r="LR16" s="116"/>
      <c r="LS16" s="116"/>
      <c r="LT16" s="116"/>
      <c r="LU16" s="116"/>
      <c r="LV16" s="116"/>
      <c r="LW16" s="116"/>
      <c r="LX16" s="116"/>
      <c r="LY16" s="116"/>
      <c r="LZ16" s="116"/>
      <c r="MA16" s="116"/>
      <c r="MB16" s="116"/>
      <c r="MC16" s="116"/>
      <c r="MD16" s="116"/>
      <c r="ME16" s="116"/>
      <c r="MF16" s="116"/>
      <c r="MG16" s="116"/>
      <c r="MH16" s="116"/>
      <c r="MI16" s="116"/>
      <c r="MJ16" s="116"/>
      <c r="MK16" s="113">
        <v>0.2</v>
      </c>
      <c r="ML16" s="116"/>
      <c r="MM16" s="116"/>
      <c r="MN16" s="116"/>
      <c r="MO16" s="116"/>
      <c r="MP16" s="116"/>
      <c r="MQ16" s="116"/>
      <c r="MR16" s="116"/>
      <c r="MS16" s="116"/>
      <c r="MT16" s="116"/>
      <c r="MU16" s="116"/>
      <c r="MV16" s="116"/>
      <c r="MW16" s="116"/>
      <c r="MX16" s="116"/>
      <c r="MY16" s="116"/>
      <c r="MZ16" s="116"/>
      <c r="NA16" s="116"/>
      <c r="NB16" s="116"/>
      <c r="NC16" s="116"/>
      <c r="ND16" s="116"/>
      <c r="NE16" s="116"/>
      <c r="NF16" s="116"/>
      <c r="NG16" s="116"/>
      <c r="NH16" s="116"/>
      <c r="NI16" s="116"/>
      <c r="NJ16" s="116"/>
      <c r="NK16" s="116"/>
      <c r="NL16" s="116"/>
      <c r="NM16" s="116"/>
      <c r="NN16" s="116"/>
      <c r="NO16" s="113">
        <v>0.2</v>
      </c>
      <c r="NP16" s="116"/>
      <c r="NQ16" s="116"/>
      <c r="NR16" s="116"/>
      <c r="NS16" s="116"/>
      <c r="NT16" s="116"/>
      <c r="NU16" s="116"/>
      <c r="NV16" s="116"/>
      <c r="NW16" s="116"/>
      <c r="NX16" s="116"/>
      <c r="NY16" s="116"/>
      <c r="NZ16" s="116"/>
      <c r="OA16" s="116"/>
      <c r="OB16" s="116"/>
      <c r="OC16" s="116"/>
      <c r="OD16" s="116"/>
      <c r="OE16" s="116"/>
      <c r="OF16" s="116"/>
      <c r="OG16" s="116"/>
      <c r="OH16" s="116"/>
      <c r="OI16" s="116"/>
      <c r="OJ16" s="116"/>
      <c r="OK16" s="116"/>
      <c r="OL16" s="116"/>
      <c r="OM16" s="116"/>
      <c r="ON16" s="116"/>
      <c r="OO16" s="116"/>
      <c r="OP16" s="116"/>
      <c r="OQ16" s="116"/>
      <c r="OR16" s="116"/>
      <c r="OS16" s="116"/>
      <c r="OT16" s="113"/>
    </row>
    <row r="17" spans="1:410" s="189" customFormat="1" ht="15.75" customHeight="1" x14ac:dyDescent="0.15">
      <c r="A17" s="1"/>
      <c r="B17" s="17">
        <f t="shared" si="2"/>
        <v>11</v>
      </c>
      <c r="C17" s="17" t="s">
        <v>129</v>
      </c>
      <c r="D17" s="12" t="s">
        <v>158</v>
      </c>
      <c r="E17" s="12" t="s">
        <v>99</v>
      </c>
      <c r="F17" s="13" t="s">
        <v>13</v>
      </c>
      <c r="G17" s="43" t="s">
        <v>20</v>
      </c>
      <c r="H17" s="14">
        <f t="shared" ca="1" si="1"/>
        <v>66</v>
      </c>
      <c r="I17" s="14">
        <f t="shared" ref="I17" ca="1" si="4">H17/20</f>
        <v>3.3</v>
      </c>
      <c r="J17" s="173">
        <v>42506</v>
      </c>
      <c r="K17" s="175">
        <v>42613</v>
      </c>
      <c r="L17" s="15" t="s">
        <v>15</v>
      </c>
      <c r="M17" s="16">
        <v>1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3"/>
      <c r="AS17" s="127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29"/>
      <c r="BX17" s="127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29"/>
      <c r="DA17" s="127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3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3"/>
      <c r="FJ17" s="127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3">
        <v>0.5</v>
      </c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28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  <c r="IW17" s="113"/>
      <c r="IX17" s="127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56">
        <v>1.6</v>
      </c>
      <c r="KC17" s="127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3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3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6"/>
      <c r="NJ17" s="116"/>
      <c r="NK17" s="116"/>
      <c r="NL17" s="116"/>
      <c r="NM17" s="116"/>
      <c r="NN17" s="116"/>
      <c r="NO17" s="113">
        <v>0.4</v>
      </c>
      <c r="NP17" s="116"/>
      <c r="NQ17" s="116"/>
      <c r="NR17" s="116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3"/>
    </row>
    <row r="18" spans="1:410" s="157" customFormat="1" ht="15.75" customHeight="1" x14ac:dyDescent="0.15">
      <c r="A18" s="1"/>
      <c r="B18" s="17">
        <f>B16+1</f>
        <v>11</v>
      </c>
      <c r="C18" s="17" t="s">
        <v>144</v>
      </c>
      <c r="D18" s="12" t="s">
        <v>159</v>
      </c>
      <c r="E18" s="12" t="s">
        <v>99</v>
      </c>
      <c r="F18" s="13" t="s">
        <v>13</v>
      </c>
      <c r="G18" s="43" t="s">
        <v>20</v>
      </c>
      <c r="H18" s="14">
        <f t="shared" ca="1" si="1"/>
        <v>83</v>
      </c>
      <c r="I18" s="14">
        <f t="shared" ca="1" si="0"/>
        <v>4.1500000000000004</v>
      </c>
      <c r="J18" s="173">
        <v>42352</v>
      </c>
      <c r="K18" s="173">
        <v>42369</v>
      </c>
      <c r="L18" s="15" t="s">
        <v>21</v>
      </c>
      <c r="M18" s="16">
        <v>1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3">
        <v>1</v>
      </c>
      <c r="AS18" s="127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29"/>
      <c r="BX18" s="127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29"/>
      <c r="DA18" s="127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3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3"/>
      <c r="FJ18" s="127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3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3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  <c r="IW18" s="113"/>
      <c r="IX18" s="116"/>
      <c r="IY18" s="116"/>
      <c r="IZ18" s="116"/>
      <c r="JA18" s="116"/>
      <c r="JB18" s="116"/>
      <c r="JC18" s="116"/>
      <c r="JD18" s="116"/>
      <c r="JE18" s="116"/>
      <c r="JF18" s="116"/>
      <c r="JG18" s="116"/>
      <c r="JH18" s="116"/>
      <c r="JI18" s="116"/>
      <c r="JJ18" s="116"/>
      <c r="JK18" s="116"/>
      <c r="JL18" s="116"/>
      <c r="JM18" s="116"/>
      <c r="JN18" s="116"/>
      <c r="JO18" s="116"/>
      <c r="JP18" s="116"/>
      <c r="JQ18" s="116"/>
      <c r="JR18" s="116"/>
      <c r="JS18" s="116"/>
      <c r="JT18" s="116"/>
      <c r="JU18" s="116"/>
      <c r="JV18" s="116"/>
      <c r="JW18" s="116"/>
      <c r="JX18" s="116"/>
      <c r="JY18" s="116"/>
      <c r="JZ18" s="116"/>
      <c r="KA18" s="116"/>
      <c r="KB18" s="113"/>
      <c r="KC18" s="116"/>
      <c r="KD18" s="116"/>
      <c r="KE18" s="116"/>
      <c r="KF18" s="116"/>
      <c r="KG18" s="116"/>
      <c r="KH18" s="116"/>
      <c r="KI18" s="116"/>
      <c r="KJ18" s="116"/>
      <c r="KK18" s="116"/>
      <c r="KL18" s="116"/>
      <c r="KM18" s="116"/>
      <c r="KN18" s="116"/>
      <c r="KO18" s="116"/>
      <c r="KP18" s="116"/>
      <c r="KQ18" s="116"/>
      <c r="KR18" s="116"/>
      <c r="KS18" s="116"/>
      <c r="KT18" s="116"/>
      <c r="KU18" s="116"/>
      <c r="KV18" s="116"/>
      <c r="KW18" s="116"/>
      <c r="KX18" s="116"/>
      <c r="KY18" s="116"/>
      <c r="KZ18" s="116"/>
      <c r="LA18" s="116"/>
      <c r="LB18" s="116"/>
      <c r="LC18" s="116"/>
      <c r="LD18" s="116"/>
      <c r="LE18" s="116"/>
      <c r="LF18" s="113"/>
      <c r="LG18" s="116"/>
      <c r="LH18" s="116"/>
      <c r="LI18" s="116"/>
      <c r="LJ18" s="116"/>
      <c r="LK18" s="116"/>
      <c r="LL18" s="116"/>
      <c r="LM18" s="116"/>
      <c r="LN18" s="116"/>
      <c r="LO18" s="116"/>
      <c r="LP18" s="116"/>
      <c r="LQ18" s="116"/>
      <c r="LR18" s="116"/>
      <c r="LS18" s="116"/>
      <c r="LT18" s="116"/>
      <c r="LU18" s="116"/>
      <c r="LV18" s="116"/>
      <c r="LW18" s="116"/>
      <c r="LX18" s="116"/>
      <c r="LY18" s="116"/>
      <c r="LZ18" s="116"/>
      <c r="MA18" s="116"/>
      <c r="MB18" s="116"/>
      <c r="MC18" s="116"/>
      <c r="MD18" s="116"/>
      <c r="ME18" s="116"/>
      <c r="MF18" s="116"/>
      <c r="MG18" s="116"/>
      <c r="MH18" s="116"/>
      <c r="MI18" s="116"/>
      <c r="MJ18" s="116"/>
      <c r="MK18" s="113"/>
      <c r="ML18" s="116"/>
      <c r="MM18" s="116"/>
      <c r="MN18" s="116"/>
      <c r="MO18" s="116"/>
      <c r="MP18" s="116"/>
      <c r="MQ18" s="116"/>
      <c r="MR18" s="116"/>
      <c r="MS18" s="116"/>
      <c r="MT18" s="116"/>
      <c r="MU18" s="116"/>
      <c r="MV18" s="116"/>
      <c r="MW18" s="116"/>
      <c r="MX18" s="116"/>
      <c r="MY18" s="116"/>
      <c r="MZ18" s="116"/>
      <c r="NA18" s="116"/>
      <c r="NB18" s="116"/>
      <c r="NC18" s="116"/>
      <c r="ND18" s="116"/>
      <c r="NE18" s="116"/>
      <c r="NF18" s="116"/>
      <c r="NG18" s="116"/>
      <c r="NH18" s="116"/>
      <c r="NI18" s="116"/>
      <c r="NJ18" s="116"/>
      <c r="NK18" s="116"/>
      <c r="NL18" s="116"/>
      <c r="NM18" s="116"/>
      <c r="NN18" s="116"/>
      <c r="NO18" s="113"/>
      <c r="NP18" s="116"/>
      <c r="NQ18" s="116"/>
      <c r="NR18" s="116"/>
      <c r="NS18" s="116"/>
      <c r="NT18" s="116"/>
      <c r="NU18" s="116"/>
      <c r="NV18" s="116"/>
      <c r="NW18" s="116"/>
      <c r="NX18" s="116"/>
      <c r="NY18" s="116"/>
      <c r="NZ18" s="116"/>
      <c r="OA18" s="116"/>
      <c r="OB18" s="116"/>
      <c r="OC18" s="116"/>
      <c r="OD18" s="116"/>
      <c r="OE18" s="116"/>
      <c r="OF18" s="116"/>
      <c r="OG18" s="116"/>
      <c r="OH18" s="116"/>
      <c r="OI18" s="116"/>
      <c r="OJ18" s="116"/>
      <c r="OK18" s="116"/>
      <c r="OL18" s="116"/>
      <c r="OM18" s="116"/>
      <c r="ON18" s="116"/>
      <c r="OO18" s="116"/>
      <c r="OP18" s="116"/>
      <c r="OQ18" s="116"/>
      <c r="OR18" s="116"/>
      <c r="OS18" s="116"/>
      <c r="OT18" s="113"/>
    </row>
    <row r="19" spans="1:410" s="158" customFormat="1" ht="15.75" customHeight="1" x14ac:dyDescent="0.15">
      <c r="A19" s="1"/>
      <c r="B19" s="17">
        <f t="shared" si="2"/>
        <v>12</v>
      </c>
      <c r="C19" s="17" t="s">
        <v>129</v>
      </c>
      <c r="D19" s="12" t="s">
        <v>160</v>
      </c>
      <c r="E19" s="12" t="s">
        <v>99</v>
      </c>
      <c r="F19" s="13" t="s">
        <v>13</v>
      </c>
      <c r="G19" s="43" t="s">
        <v>27</v>
      </c>
      <c r="H19" s="14">
        <f t="shared" ca="1" si="1"/>
        <v>11</v>
      </c>
      <c r="I19" s="14">
        <f t="shared" ca="1" si="0"/>
        <v>0.55000000000000004</v>
      </c>
      <c r="J19" s="173">
        <v>42370</v>
      </c>
      <c r="K19" s="173">
        <v>42460</v>
      </c>
      <c r="L19" s="15" t="s">
        <v>15</v>
      </c>
      <c r="M19" s="16">
        <v>1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3"/>
      <c r="AS19" s="127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29">
        <v>0.8</v>
      </c>
      <c r="BX19" s="127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29">
        <f>0.7+0.3</f>
        <v>1</v>
      </c>
      <c r="DA19" s="127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3">
        <f>0.8+0.3</f>
        <v>1.1000000000000001</v>
      </c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3">
        <f>0.8+0.1</f>
        <v>0.9</v>
      </c>
      <c r="FJ19" s="127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3">
        <v>0.25</v>
      </c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3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  <c r="IW19" s="113"/>
      <c r="IX19" s="116"/>
      <c r="IY19" s="116"/>
      <c r="IZ19" s="116"/>
      <c r="JA19" s="116"/>
      <c r="JB19" s="116"/>
      <c r="JC19" s="116"/>
      <c r="JD19" s="116"/>
      <c r="JE19" s="116"/>
      <c r="JF19" s="116"/>
      <c r="JG19" s="116"/>
      <c r="JH19" s="116"/>
      <c r="JI19" s="116"/>
      <c r="JJ19" s="116"/>
      <c r="JK19" s="116"/>
      <c r="JL19" s="116"/>
      <c r="JM19" s="116"/>
      <c r="JN19" s="116"/>
      <c r="JO19" s="116"/>
      <c r="JP19" s="116"/>
      <c r="JQ19" s="116"/>
      <c r="JR19" s="116"/>
      <c r="JS19" s="116"/>
      <c r="JT19" s="116"/>
      <c r="JU19" s="116"/>
      <c r="JV19" s="116"/>
      <c r="JW19" s="116"/>
      <c r="JX19" s="116"/>
      <c r="JY19" s="116"/>
      <c r="JZ19" s="116"/>
      <c r="KA19" s="116"/>
      <c r="KB19" s="113"/>
      <c r="KC19" s="116"/>
      <c r="KD19" s="116"/>
      <c r="KE19" s="116"/>
      <c r="KF19" s="116"/>
      <c r="KG19" s="116"/>
      <c r="KH19" s="116"/>
      <c r="KI19" s="116"/>
      <c r="KJ19" s="116"/>
      <c r="KK19" s="116"/>
      <c r="KL19" s="116"/>
      <c r="KM19" s="116"/>
      <c r="KN19" s="116"/>
      <c r="KO19" s="116"/>
      <c r="KP19" s="116"/>
      <c r="KQ19" s="116"/>
      <c r="KR19" s="116"/>
      <c r="KS19" s="116"/>
      <c r="KT19" s="116"/>
      <c r="KU19" s="116"/>
      <c r="KV19" s="116"/>
      <c r="KW19" s="116"/>
      <c r="KX19" s="116"/>
      <c r="KY19" s="116"/>
      <c r="KZ19" s="116"/>
      <c r="LA19" s="116"/>
      <c r="LB19" s="116"/>
      <c r="LC19" s="116"/>
      <c r="LD19" s="116"/>
      <c r="LE19" s="116"/>
      <c r="LF19" s="113"/>
      <c r="LG19" s="116"/>
      <c r="LH19" s="116"/>
      <c r="LI19" s="116"/>
      <c r="LJ19" s="116"/>
      <c r="LK19" s="116"/>
      <c r="LL19" s="116"/>
      <c r="LM19" s="116"/>
      <c r="LN19" s="116"/>
      <c r="LO19" s="116"/>
      <c r="LP19" s="116"/>
      <c r="LQ19" s="116"/>
      <c r="LR19" s="116"/>
      <c r="LS19" s="116"/>
      <c r="LT19" s="116"/>
      <c r="LU19" s="116"/>
      <c r="LV19" s="116"/>
      <c r="LW19" s="116"/>
      <c r="LX19" s="116"/>
      <c r="LY19" s="116"/>
      <c r="LZ19" s="116"/>
      <c r="MA19" s="116"/>
      <c r="MB19" s="116"/>
      <c r="MC19" s="116"/>
      <c r="MD19" s="116"/>
      <c r="ME19" s="116"/>
      <c r="MF19" s="116"/>
      <c r="MG19" s="116"/>
      <c r="MH19" s="116"/>
      <c r="MI19" s="116"/>
      <c r="MJ19" s="116"/>
      <c r="MK19" s="113"/>
      <c r="ML19" s="116"/>
      <c r="MM19" s="116"/>
      <c r="MN19" s="116"/>
      <c r="MO19" s="116"/>
      <c r="MP19" s="116"/>
      <c r="MQ19" s="116"/>
      <c r="MR19" s="116"/>
      <c r="MS19" s="116"/>
      <c r="MT19" s="116"/>
      <c r="MU19" s="116"/>
      <c r="MV19" s="116"/>
      <c r="MW19" s="116"/>
      <c r="MX19" s="116"/>
      <c r="MY19" s="116"/>
      <c r="MZ19" s="116"/>
      <c r="NA19" s="116"/>
      <c r="NB19" s="116"/>
      <c r="NC19" s="116"/>
      <c r="ND19" s="116"/>
      <c r="NE19" s="116"/>
      <c r="NF19" s="116"/>
      <c r="NG19" s="116"/>
      <c r="NH19" s="116"/>
      <c r="NI19" s="116"/>
      <c r="NJ19" s="116"/>
      <c r="NK19" s="116"/>
      <c r="NL19" s="116"/>
      <c r="NM19" s="116"/>
      <c r="NN19" s="116"/>
      <c r="NO19" s="113"/>
      <c r="NP19" s="116"/>
      <c r="NQ19" s="116"/>
      <c r="NR19" s="116"/>
      <c r="NS19" s="116"/>
      <c r="NT19" s="116"/>
      <c r="NU19" s="116"/>
      <c r="NV19" s="116"/>
      <c r="NW19" s="116"/>
      <c r="NX19" s="116"/>
      <c r="NY19" s="116"/>
      <c r="NZ19" s="116"/>
      <c r="OA19" s="116"/>
      <c r="OB19" s="116"/>
      <c r="OC19" s="116"/>
      <c r="OD19" s="116"/>
      <c r="OE19" s="116"/>
      <c r="OF19" s="116"/>
      <c r="OG19" s="116"/>
      <c r="OH19" s="116"/>
      <c r="OI19" s="116"/>
      <c r="OJ19" s="116"/>
      <c r="OK19" s="116"/>
      <c r="OL19" s="116"/>
      <c r="OM19" s="116"/>
      <c r="ON19" s="116"/>
      <c r="OO19" s="116"/>
      <c r="OP19" s="116"/>
      <c r="OQ19" s="116"/>
      <c r="OR19" s="116"/>
      <c r="OS19" s="116"/>
      <c r="OT19" s="113"/>
    </row>
    <row r="20" spans="1:410" s="158" customFormat="1" ht="15.75" customHeight="1" x14ac:dyDescent="0.15">
      <c r="A20" s="1"/>
      <c r="B20" s="17">
        <f t="shared" si="2"/>
        <v>13</v>
      </c>
      <c r="C20" s="17" t="s">
        <v>133</v>
      </c>
      <c r="D20" s="12" t="s">
        <v>161</v>
      </c>
      <c r="E20" s="12" t="s">
        <v>99</v>
      </c>
      <c r="F20" s="13" t="s">
        <v>13</v>
      </c>
      <c r="G20" s="43" t="s">
        <v>20</v>
      </c>
      <c r="H20" s="14">
        <f t="shared" ca="1" si="1"/>
        <v>44</v>
      </c>
      <c r="I20" s="14">
        <f t="shared" ca="1" si="0"/>
        <v>2.2000000000000002</v>
      </c>
      <c r="J20" s="173">
        <v>42370</v>
      </c>
      <c r="K20" s="173">
        <v>42460</v>
      </c>
      <c r="L20" s="15" t="s">
        <v>15</v>
      </c>
      <c r="M20" s="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3"/>
      <c r="AS20" s="127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29"/>
      <c r="BX20" s="127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29"/>
      <c r="DA20" s="127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3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3"/>
      <c r="FJ20" s="127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3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3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  <c r="IW20" s="113"/>
      <c r="IX20" s="116"/>
      <c r="IY20" s="116"/>
      <c r="IZ20" s="116"/>
      <c r="JA20" s="116"/>
      <c r="JB20" s="116"/>
      <c r="JC20" s="116"/>
      <c r="JD20" s="116"/>
      <c r="JE20" s="116"/>
      <c r="JF20" s="116"/>
      <c r="JG20" s="116"/>
      <c r="JH20" s="116"/>
      <c r="JI20" s="116"/>
      <c r="JJ20" s="116"/>
      <c r="JK20" s="116"/>
      <c r="JL20" s="116"/>
      <c r="JM20" s="116"/>
      <c r="JN20" s="116"/>
      <c r="JO20" s="116"/>
      <c r="JP20" s="116"/>
      <c r="JQ20" s="116"/>
      <c r="JR20" s="116"/>
      <c r="JS20" s="116"/>
      <c r="JT20" s="116"/>
      <c r="JU20" s="116"/>
      <c r="JV20" s="116"/>
      <c r="JW20" s="116"/>
      <c r="JX20" s="116"/>
      <c r="JY20" s="116"/>
      <c r="JZ20" s="116"/>
      <c r="KA20" s="116"/>
      <c r="KB20" s="113"/>
      <c r="KC20" s="116"/>
      <c r="KD20" s="116"/>
      <c r="KE20" s="116"/>
      <c r="KF20" s="116"/>
      <c r="KG20" s="116"/>
      <c r="KH20" s="116"/>
      <c r="KI20" s="116"/>
      <c r="KJ20" s="116"/>
      <c r="KK20" s="116"/>
      <c r="KL20" s="116"/>
      <c r="KM20" s="116"/>
      <c r="KN20" s="116"/>
      <c r="KO20" s="116"/>
      <c r="KP20" s="116"/>
      <c r="KQ20" s="116"/>
      <c r="KR20" s="116"/>
      <c r="KS20" s="116"/>
      <c r="KT20" s="116"/>
      <c r="KU20" s="116"/>
      <c r="KV20" s="116"/>
      <c r="KW20" s="116"/>
      <c r="KX20" s="116"/>
      <c r="KY20" s="116"/>
      <c r="KZ20" s="116"/>
      <c r="LA20" s="116"/>
      <c r="LB20" s="116"/>
      <c r="LC20" s="116"/>
      <c r="LD20" s="116"/>
      <c r="LE20" s="116"/>
      <c r="LF20" s="113"/>
      <c r="LG20" s="116"/>
      <c r="LH20" s="116"/>
      <c r="LI20" s="116"/>
      <c r="LJ20" s="116"/>
      <c r="LK20" s="116"/>
      <c r="LL20" s="116"/>
      <c r="LM20" s="116"/>
      <c r="LN20" s="116"/>
      <c r="LO20" s="116"/>
      <c r="LP20" s="116"/>
      <c r="LQ20" s="116"/>
      <c r="LR20" s="116"/>
      <c r="LS20" s="116"/>
      <c r="LT20" s="116"/>
      <c r="LU20" s="116"/>
      <c r="LV20" s="116"/>
      <c r="LW20" s="116"/>
      <c r="LX20" s="116"/>
      <c r="LY20" s="116"/>
      <c r="LZ20" s="116"/>
      <c r="MA20" s="116"/>
      <c r="MB20" s="116"/>
      <c r="MC20" s="116"/>
      <c r="MD20" s="116"/>
      <c r="ME20" s="116"/>
      <c r="MF20" s="116"/>
      <c r="MG20" s="116"/>
      <c r="MH20" s="116"/>
      <c r="MI20" s="116"/>
      <c r="MJ20" s="116"/>
      <c r="MK20" s="113"/>
      <c r="ML20" s="116"/>
      <c r="MM20" s="116"/>
      <c r="MN20" s="116"/>
      <c r="MO20" s="116"/>
      <c r="MP20" s="116"/>
      <c r="MQ20" s="116"/>
      <c r="MR20" s="116"/>
      <c r="MS20" s="116"/>
      <c r="MT20" s="116"/>
      <c r="MU20" s="116"/>
      <c r="MV20" s="116"/>
      <c r="MW20" s="116"/>
      <c r="MX20" s="116"/>
      <c r="MY20" s="116"/>
      <c r="MZ20" s="116"/>
      <c r="NA20" s="116"/>
      <c r="NB20" s="116"/>
      <c r="NC20" s="116"/>
      <c r="ND20" s="116"/>
      <c r="NE20" s="116"/>
      <c r="NF20" s="116"/>
      <c r="NG20" s="116"/>
      <c r="NH20" s="116"/>
      <c r="NI20" s="116"/>
      <c r="NJ20" s="116"/>
      <c r="NK20" s="116"/>
      <c r="NL20" s="116"/>
      <c r="NM20" s="116"/>
      <c r="NN20" s="116"/>
      <c r="NO20" s="113"/>
      <c r="NP20" s="116"/>
      <c r="NQ20" s="116"/>
      <c r="NR20" s="116"/>
      <c r="NS20" s="116"/>
      <c r="NT20" s="116"/>
      <c r="NU20" s="116"/>
      <c r="NV20" s="116"/>
      <c r="NW20" s="116"/>
      <c r="NX20" s="116"/>
      <c r="NY20" s="116"/>
      <c r="NZ20" s="116"/>
      <c r="OA20" s="116"/>
      <c r="OB20" s="116"/>
      <c r="OC20" s="116"/>
      <c r="OD20" s="116"/>
      <c r="OE20" s="116"/>
      <c r="OF20" s="116"/>
      <c r="OG20" s="116"/>
      <c r="OH20" s="116"/>
      <c r="OI20" s="116"/>
      <c r="OJ20" s="116"/>
      <c r="OK20" s="116"/>
      <c r="OL20" s="116"/>
      <c r="OM20" s="116"/>
      <c r="ON20" s="116"/>
      <c r="OO20" s="116"/>
      <c r="OP20" s="116"/>
      <c r="OQ20" s="116"/>
      <c r="OR20" s="116"/>
      <c r="OS20" s="116"/>
      <c r="OT20" s="113"/>
    </row>
    <row r="21" spans="1:410" s="158" customFormat="1" ht="15.75" customHeight="1" x14ac:dyDescent="0.15">
      <c r="A21" s="1"/>
      <c r="B21" s="17">
        <f t="shared" si="2"/>
        <v>14</v>
      </c>
      <c r="C21" s="17" t="s">
        <v>144</v>
      </c>
      <c r="D21" s="12" t="s">
        <v>162</v>
      </c>
      <c r="E21" s="12" t="s">
        <v>112</v>
      </c>
      <c r="F21" s="13" t="s">
        <v>13</v>
      </c>
      <c r="G21" s="43" t="s">
        <v>20</v>
      </c>
      <c r="H21" s="14">
        <f t="shared" ca="1" si="1"/>
        <v>193</v>
      </c>
      <c r="I21" s="14">
        <f t="shared" ca="1" si="0"/>
        <v>9.65</v>
      </c>
      <c r="J21" s="173">
        <v>42415</v>
      </c>
      <c r="K21" s="173">
        <v>42460</v>
      </c>
      <c r="L21" s="15" t="s">
        <v>15</v>
      </c>
      <c r="M21" s="16">
        <v>1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3"/>
      <c r="AS21" s="127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29"/>
      <c r="BX21" s="127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29">
        <f>0.5</f>
        <v>0.5</v>
      </c>
      <c r="DA21" s="127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3">
        <f>0.5</f>
        <v>0.5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3"/>
      <c r="FJ21" s="127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3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3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  <c r="IW21" s="113"/>
      <c r="IX21" s="116"/>
      <c r="IY21" s="116"/>
      <c r="IZ21" s="116"/>
      <c r="JA21" s="116"/>
      <c r="JB21" s="116"/>
      <c r="JC21" s="116"/>
      <c r="JD21" s="116"/>
      <c r="JE21" s="116"/>
      <c r="JF21" s="116"/>
      <c r="JG21" s="116"/>
      <c r="JH21" s="116"/>
      <c r="JI21" s="116"/>
      <c r="JJ21" s="116"/>
      <c r="JK21" s="116"/>
      <c r="JL21" s="116"/>
      <c r="JM21" s="116"/>
      <c r="JN21" s="116"/>
      <c r="JO21" s="116"/>
      <c r="JP21" s="116"/>
      <c r="JQ21" s="116"/>
      <c r="JR21" s="116"/>
      <c r="JS21" s="116"/>
      <c r="JT21" s="116"/>
      <c r="JU21" s="116"/>
      <c r="JV21" s="116"/>
      <c r="JW21" s="116"/>
      <c r="JX21" s="116"/>
      <c r="JY21" s="116"/>
      <c r="JZ21" s="116"/>
      <c r="KA21" s="116"/>
      <c r="KB21" s="113"/>
      <c r="KC21" s="116"/>
      <c r="KD21" s="116"/>
      <c r="KE21" s="116"/>
      <c r="KF21" s="116"/>
      <c r="KG21" s="116"/>
      <c r="KH21" s="116"/>
      <c r="KI21" s="116"/>
      <c r="KJ21" s="116"/>
      <c r="KK21" s="116"/>
      <c r="KL21" s="116"/>
      <c r="KM21" s="116"/>
      <c r="KN21" s="116"/>
      <c r="KO21" s="116"/>
      <c r="KP21" s="116"/>
      <c r="KQ21" s="116"/>
      <c r="KR21" s="116"/>
      <c r="KS21" s="116"/>
      <c r="KT21" s="116"/>
      <c r="KU21" s="116"/>
      <c r="KV21" s="116"/>
      <c r="KW21" s="116"/>
      <c r="KX21" s="116"/>
      <c r="KY21" s="116"/>
      <c r="KZ21" s="116"/>
      <c r="LA21" s="116"/>
      <c r="LB21" s="116"/>
      <c r="LC21" s="116"/>
      <c r="LD21" s="116"/>
      <c r="LE21" s="116"/>
      <c r="LF21" s="113"/>
      <c r="LG21" s="116"/>
      <c r="LH21" s="116"/>
      <c r="LI21" s="116"/>
      <c r="LJ21" s="116"/>
      <c r="LK21" s="116"/>
      <c r="LL21" s="116"/>
      <c r="LM21" s="116"/>
      <c r="LN21" s="116"/>
      <c r="LO21" s="116"/>
      <c r="LP21" s="116"/>
      <c r="LQ21" s="116"/>
      <c r="LR21" s="116"/>
      <c r="LS21" s="116"/>
      <c r="LT21" s="116"/>
      <c r="LU21" s="116"/>
      <c r="LV21" s="116"/>
      <c r="LW21" s="116"/>
      <c r="LX21" s="116"/>
      <c r="LY21" s="116"/>
      <c r="LZ21" s="116"/>
      <c r="MA21" s="116"/>
      <c r="MB21" s="116"/>
      <c r="MC21" s="116"/>
      <c r="MD21" s="116"/>
      <c r="ME21" s="116"/>
      <c r="MF21" s="116"/>
      <c r="MG21" s="116"/>
      <c r="MH21" s="116"/>
      <c r="MI21" s="116"/>
      <c r="MJ21" s="116"/>
      <c r="MK21" s="113"/>
      <c r="ML21" s="116"/>
      <c r="MM21" s="116"/>
      <c r="MN21" s="116"/>
      <c r="MO21" s="116"/>
      <c r="MP21" s="116"/>
      <c r="MQ21" s="116"/>
      <c r="MR21" s="116"/>
      <c r="MS21" s="116"/>
      <c r="MT21" s="116"/>
      <c r="MU21" s="116"/>
      <c r="MV21" s="116"/>
      <c r="MW21" s="116"/>
      <c r="MX21" s="116"/>
      <c r="MY21" s="116"/>
      <c r="MZ21" s="116"/>
      <c r="NA21" s="116"/>
      <c r="NB21" s="116"/>
      <c r="NC21" s="116"/>
      <c r="ND21" s="116"/>
      <c r="NE21" s="116"/>
      <c r="NF21" s="116"/>
      <c r="NG21" s="116"/>
      <c r="NH21" s="116"/>
      <c r="NI21" s="116"/>
      <c r="NJ21" s="116"/>
      <c r="NK21" s="116"/>
      <c r="NL21" s="116"/>
      <c r="NM21" s="116"/>
      <c r="NN21" s="116"/>
      <c r="NO21" s="113"/>
      <c r="NP21" s="116"/>
      <c r="NQ21" s="116"/>
      <c r="NR21" s="116"/>
      <c r="NS21" s="116"/>
      <c r="NT21" s="116"/>
      <c r="NU21" s="116"/>
      <c r="NV21" s="116"/>
      <c r="NW21" s="116"/>
      <c r="NX21" s="116"/>
      <c r="NY21" s="116"/>
      <c r="NZ21" s="116"/>
      <c r="OA21" s="116"/>
      <c r="OB21" s="116"/>
      <c r="OC21" s="116"/>
      <c r="OD21" s="116"/>
      <c r="OE21" s="116"/>
      <c r="OF21" s="116"/>
      <c r="OG21" s="116"/>
      <c r="OH21" s="116"/>
      <c r="OI21" s="116"/>
      <c r="OJ21" s="116"/>
      <c r="OK21" s="116"/>
      <c r="OL21" s="116"/>
      <c r="OM21" s="116"/>
      <c r="ON21" s="116"/>
      <c r="OO21" s="116"/>
      <c r="OP21" s="116"/>
      <c r="OQ21" s="116"/>
      <c r="OR21" s="116"/>
      <c r="OS21" s="116"/>
      <c r="OT21" s="113"/>
    </row>
    <row r="22" spans="1:410" s="158" customFormat="1" ht="15.75" customHeight="1" x14ac:dyDescent="0.15">
      <c r="A22" s="1"/>
      <c r="B22" s="17">
        <f t="shared" si="2"/>
        <v>15</v>
      </c>
      <c r="C22" s="17" t="s">
        <v>144</v>
      </c>
      <c r="D22" s="12" t="s">
        <v>163</v>
      </c>
      <c r="E22" s="12" t="s">
        <v>99</v>
      </c>
      <c r="F22" s="13" t="s">
        <v>13</v>
      </c>
      <c r="G22" s="43" t="s">
        <v>20</v>
      </c>
      <c r="H22" s="14">
        <f t="shared" ca="1" si="1"/>
        <v>243</v>
      </c>
      <c r="I22" s="14">
        <f t="shared" ca="1" si="0"/>
        <v>12.15</v>
      </c>
      <c r="J22" s="173">
        <v>42370</v>
      </c>
      <c r="K22" s="173">
        <v>42400</v>
      </c>
      <c r="L22" s="15" t="s">
        <v>21</v>
      </c>
      <c r="M22" s="16">
        <v>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3"/>
      <c r="AS22" s="127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29">
        <v>1</v>
      </c>
      <c r="BX22" s="127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29"/>
      <c r="DA22" s="127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3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3"/>
      <c r="FJ22" s="127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3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3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  <c r="IW22" s="113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  <c r="JJ22" s="116"/>
      <c r="JK22" s="116"/>
      <c r="JL22" s="116"/>
      <c r="JM22" s="116"/>
      <c r="JN22" s="116"/>
      <c r="JO22" s="116"/>
      <c r="JP22" s="116"/>
      <c r="JQ22" s="116"/>
      <c r="JR22" s="116"/>
      <c r="JS22" s="116"/>
      <c r="JT22" s="116"/>
      <c r="JU22" s="116"/>
      <c r="JV22" s="116"/>
      <c r="JW22" s="116"/>
      <c r="JX22" s="116"/>
      <c r="JY22" s="116"/>
      <c r="JZ22" s="116"/>
      <c r="KA22" s="116"/>
      <c r="KB22" s="113"/>
      <c r="KC22" s="116"/>
      <c r="KD22" s="116"/>
      <c r="KE22" s="116"/>
      <c r="KF22" s="116"/>
      <c r="KG22" s="116"/>
      <c r="KH22" s="116"/>
      <c r="KI22" s="116"/>
      <c r="KJ22" s="116"/>
      <c r="KK22" s="116"/>
      <c r="KL22" s="116"/>
      <c r="KM22" s="116"/>
      <c r="KN22" s="116"/>
      <c r="KO22" s="116"/>
      <c r="KP22" s="116"/>
      <c r="KQ22" s="116"/>
      <c r="KR22" s="116"/>
      <c r="KS22" s="116"/>
      <c r="KT22" s="116"/>
      <c r="KU22" s="116"/>
      <c r="KV22" s="116"/>
      <c r="KW22" s="116"/>
      <c r="KX22" s="116"/>
      <c r="KY22" s="116"/>
      <c r="KZ22" s="116"/>
      <c r="LA22" s="116"/>
      <c r="LB22" s="116"/>
      <c r="LC22" s="116"/>
      <c r="LD22" s="116"/>
      <c r="LE22" s="116"/>
      <c r="LF22" s="113"/>
      <c r="LG22" s="116"/>
      <c r="LH22" s="116"/>
      <c r="LI22" s="116"/>
      <c r="LJ22" s="116"/>
      <c r="LK22" s="116"/>
      <c r="LL22" s="116"/>
      <c r="LM22" s="116"/>
      <c r="LN22" s="116"/>
      <c r="LO22" s="116"/>
      <c r="LP22" s="116"/>
      <c r="LQ22" s="116"/>
      <c r="LR22" s="116"/>
      <c r="LS22" s="116"/>
      <c r="LT22" s="116"/>
      <c r="LU22" s="116"/>
      <c r="LV22" s="116"/>
      <c r="LW22" s="116"/>
      <c r="LX22" s="116"/>
      <c r="LY22" s="116"/>
      <c r="LZ22" s="116"/>
      <c r="MA22" s="116"/>
      <c r="MB22" s="116"/>
      <c r="MC22" s="116"/>
      <c r="MD22" s="116"/>
      <c r="ME22" s="116"/>
      <c r="MF22" s="116"/>
      <c r="MG22" s="116"/>
      <c r="MH22" s="116"/>
      <c r="MI22" s="116"/>
      <c r="MJ22" s="116"/>
      <c r="MK22" s="113"/>
      <c r="ML22" s="116"/>
      <c r="MM22" s="116"/>
      <c r="MN22" s="116"/>
      <c r="MO22" s="116"/>
      <c r="MP22" s="116"/>
      <c r="MQ22" s="116"/>
      <c r="MR22" s="116"/>
      <c r="MS22" s="116"/>
      <c r="MT22" s="116"/>
      <c r="MU22" s="116"/>
      <c r="MV22" s="116"/>
      <c r="MW22" s="116"/>
      <c r="MX22" s="116"/>
      <c r="MY22" s="116"/>
      <c r="MZ22" s="116"/>
      <c r="NA22" s="116"/>
      <c r="NB22" s="116"/>
      <c r="NC22" s="116"/>
      <c r="ND22" s="116"/>
      <c r="NE22" s="116"/>
      <c r="NF22" s="116"/>
      <c r="NG22" s="116"/>
      <c r="NH22" s="116"/>
      <c r="NI22" s="116"/>
      <c r="NJ22" s="116"/>
      <c r="NK22" s="116"/>
      <c r="NL22" s="116"/>
      <c r="NM22" s="116"/>
      <c r="NN22" s="116"/>
      <c r="NO22" s="113"/>
      <c r="NP22" s="116"/>
      <c r="NQ22" s="116"/>
      <c r="NR22" s="116"/>
      <c r="NS22" s="116"/>
      <c r="NT22" s="116"/>
      <c r="NU22" s="116"/>
      <c r="NV22" s="116"/>
      <c r="NW22" s="116"/>
      <c r="NX22" s="116"/>
      <c r="NY22" s="116"/>
      <c r="NZ22" s="116"/>
      <c r="OA22" s="116"/>
      <c r="OB22" s="116"/>
      <c r="OC22" s="116"/>
      <c r="OD22" s="116"/>
      <c r="OE22" s="116"/>
      <c r="OF22" s="116"/>
      <c r="OG22" s="116"/>
      <c r="OH22" s="116"/>
      <c r="OI22" s="116"/>
      <c r="OJ22" s="116"/>
      <c r="OK22" s="116"/>
      <c r="OL22" s="116"/>
      <c r="OM22" s="116"/>
      <c r="ON22" s="116"/>
      <c r="OO22" s="116"/>
      <c r="OP22" s="116"/>
      <c r="OQ22" s="116"/>
      <c r="OR22" s="116"/>
      <c r="OS22" s="116"/>
      <c r="OT22" s="113"/>
    </row>
    <row r="23" spans="1:410" s="172" customFormat="1" ht="15.75" customHeight="1" x14ac:dyDescent="0.15">
      <c r="A23" s="1"/>
      <c r="B23" s="17">
        <f t="shared" si="2"/>
        <v>16</v>
      </c>
      <c r="C23" s="17" t="s">
        <v>144</v>
      </c>
      <c r="D23" s="12" t="s">
        <v>164</v>
      </c>
      <c r="E23" s="12" t="s">
        <v>103</v>
      </c>
      <c r="F23" s="13" t="s">
        <v>13</v>
      </c>
      <c r="G23" s="43" t="s">
        <v>31</v>
      </c>
      <c r="H23" s="14">
        <f t="shared" ca="1" si="1"/>
        <v>48</v>
      </c>
      <c r="I23" s="14">
        <f t="shared" ca="1" si="0"/>
        <v>2.4</v>
      </c>
      <c r="J23" s="173">
        <v>42374</v>
      </c>
      <c r="K23" s="173">
        <v>42380</v>
      </c>
      <c r="L23" s="15" t="s">
        <v>15</v>
      </c>
      <c r="M23" s="16">
        <v>1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3"/>
      <c r="AS23" s="127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29">
        <v>0.5</v>
      </c>
      <c r="BX23" s="127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29"/>
      <c r="DA23" s="127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3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3"/>
      <c r="FJ23" s="127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3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3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  <c r="IW23" s="113"/>
      <c r="IX23" s="116"/>
      <c r="IY23" s="116"/>
      <c r="IZ23" s="116"/>
      <c r="JA23" s="116"/>
      <c r="JB23" s="116"/>
      <c r="JC23" s="116"/>
      <c r="JD23" s="116"/>
      <c r="JE23" s="116"/>
      <c r="JF23" s="116"/>
      <c r="JG23" s="116"/>
      <c r="JH23" s="116"/>
      <c r="JI23" s="116"/>
      <c r="JJ23" s="116"/>
      <c r="JK23" s="116"/>
      <c r="JL23" s="116"/>
      <c r="JM23" s="116"/>
      <c r="JN23" s="116"/>
      <c r="JO23" s="116"/>
      <c r="JP23" s="116"/>
      <c r="JQ23" s="116"/>
      <c r="JR23" s="116"/>
      <c r="JS23" s="116"/>
      <c r="JT23" s="116"/>
      <c r="JU23" s="116"/>
      <c r="JV23" s="116"/>
      <c r="JW23" s="116"/>
      <c r="JX23" s="116"/>
      <c r="JY23" s="116"/>
      <c r="JZ23" s="116"/>
      <c r="KA23" s="116"/>
      <c r="KB23" s="113"/>
      <c r="KC23" s="116"/>
      <c r="KD23" s="116"/>
      <c r="KE23" s="116"/>
      <c r="KF23" s="116"/>
      <c r="KG23" s="116"/>
      <c r="KH23" s="116"/>
      <c r="KI23" s="116"/>
      <c r="KJ23" s="116"/>
      <c r="KK23" s="116"/>
      <c r="KL23" s="116"/>
      <c r="KM23" s="116"/>
      <c r="KN23" s="116"/>
      <c r="KO23" s="116"/>
      <c r="KP23" s="116"/>
      <c r="KQ23" s="116"/>
      <c r="KR23" s="116"/>
      <c r="KS23" s="116"/>
      <c r="KT23" s="116"/>
      <c r="KU23" s="116"/>
      <c r="KV23" s="116"/>
      <c r="KW23" s="116"/>
      <c r="KX23" s="116"/>
      <c r="KY23" s="116"/>
      <c r="KZ23" s="116"/>
      <c r="LA23" s="116"/>
      <c r="LB23" s="116"/>
      <c r="LC23" s="116"/>
      <c r="LD23" s="116"/>
      <c r="LE23" s="116"/>
      <c r="LF23" s="113"/>
      <c r="LG23" s="116"/>
      <c r="LH23" s="116"/>
      <c r="LI23" s="116"/>
      <c r="LJ23" s="116"/>
      <c r="LK23" s="116"/>
      <c r="LL23" s="116"/>
      <c r="LM23" s="116"/>
      <c r="LN23" s="116"/>
      <c r="LO23" s="116"/>
      <c r="LP23" s="116"/>
      <c r="LQ23" s="116"/>
      <c r="LR23" s="116"/>
      <c r="LS23" s="116"/>
      <c r="LT23" s="116"/>
      <c r="LU23" s="116"/>
      <c r="LV23" s="116"/>
      <c r="LW23" s="116"/>
      <c r="LX23" s="116"/>
      <c r="LY23" s="116"/>
      <c r="LZ23" s="116"/>
      <c r="MA23" s="116"/>
      <c r="MB23" s="116"/>
      <c r="MC23" s="116"/>
      <c r="MD23" s="116"/>
      <c r="ME23" s="116"/>
      <c r="MF23" s="116"/>
      <c r="MG23" s="116"/>
      <c r="MH23" s="116"/>
      <c r="MI23" s="116"/>
      <c r="MJ23" s="116"/>
      <c r="MK23" s="113"/>
      <c r="ML23" s="116"/>
      <c r="MM23" s="116"/>
      <c r="MN23" s="116"/>
      <c r="MO23" s="116"/>
      <c r="MP23" s="116"/>
      <c r="MQ23" s="116"/>
      <c r="MR23" s="116"/>
      <c r="MS23" s="116"/>
      <c r="MT23" s="116"/>
      <c r="MU23" s="116"/>
      <c r="MV23" s="116"/>
      <c r="MW23" s="116"/>
      <c r="MX23" s="116"/>
      <c r="MY23" s="116"/>
      <c r="MZ23" s="116"/>
      <c r="NA23" s="116"/>
      <c r="NB23" s="116"/>
      <c r="NC23" s="116"/>
      <c r="ND23" s="116"/>
      <c r="NE23" s="116"/>
      <c r="NF23" s="116"/>
      <c r="NG23" s="116"/>
      <c r="NH23" s="116"/>
      <c r="NI23" s="116"/>
      <c r="NJ23" s="116"/>
      <c r="NK23" s="116"/>
      <c r="NL23" s="116"/>
      <c r="NM23" s="116"/>
      <c r="NN23" s="116"/>
      <c r="NO23" s="113"/>
      <c r="NP23" s="116"/>
      <c r="NQ23" s="116"/>
      <c r="NR23" s="116"/>
      <c r="NS23" s="116"/>
      <c r="NT23" s="116"/>
      <c r="NU23" s="116"/>
      <c r="NV23" s="116"/>
      <c r="NW23" s="116"/>
      <c r="NX23" s="116"/>
      <c r="NY23" s="116"/>
      <c r="NZ23" s="116"/>
      <c r="OA23" s="116"/>
      <c r="OB23" s="116"/>
      <c r="OC23" s="116"/>
      <c r="OD23" s="116"/>
      <c r="OE23" s="116"/>
      <c r="OF23" s="116"/>
      <c r="OG23" s="116"/>
      <c r="OH23" s="116"/>
      <c r="OI23" s="116"/>
      <c r="OJ23" s="116"/>
      <c r="OK23" s="116"/>
      <c r="OL23" s="116"/>
      <c r="OM23" s="116"/>
      <c r="ON23" s="116"/>
      <c r="OO23" s="116"/>
      <c r="OP23" s="116"/>
      <c r="OQ23" s="116"/>
      <c r="OR23" s="116"/>
      <c r="OS23" s="116"/>
      <c r="OT23" s="113"/>
    </row>
    <row r="24" spans="1:410" s="172" customFormat="1" ht="15.75" customHeight="1" x14ac:dyDescent="0.15">
      <c r="A24" s="1"/>
      <c r="B24" s="17">
        <f t="shared" si="2"/>
        <v>17</v>
      </c>
      <c r="C24" s="17" t="s">
        <v>144</v>
      </c>
      <c r="D24" s="12" t="s">
        <v>165</v>
      </c>
      <c r="E24" s="12" t="s">
        <v>99</v>
      </c>
      <c r="F24" s="13" t="s">
        <v>13</v>
      </c>
      <c r="G24" s="43" t="s">
        <v>22</v>
      </c>
      <c r="H24" s="14">
        <f t="shared" ca="1" si="1"/>
        <v>149</v>
      </c>
      <c r="I24" s="14">
        <f t="shared" ref="I24:I32" ca="1" si="5">H24/20</f>
        <v>7.45</v>
      </c>
      <c r="J24" s="173">
        <v>42374</v>
      </c>
      <c r="K24" s="173">
        <v>42379</v>
      </c>
      <c r="L24" s="15" t="s">
        <v>15</v>
      </c>
      <c r="M24" s="16">
        <v>1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3"/>
      <c r="AS24" s="127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29">
        <v>0.4</v>
      </c>
      <c r="BX24" s="127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29"/>
      <c r="DA24" s="127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3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3"/>
      <c r="FJ24" s="127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3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3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  <c r="IW24" s="113"/>
      <c r="IX24" s="116"/>
      <c r="IY24" s="116"/>
      <c r="IZ24" s="116"/>
      <c r="JA24" s="116"/>
      <c r="JB24" s="116"/>
      <c r="JC24" s="116"/>
      <c r="JD24" s="116"/>
      <c r="JE24" s="116"/>
      <c r="JF24" s="116"/>
      <c r="JG24" s="116"/>
      <c r="JH24" s="116"/>
      <c r="JI24" s="116"/>
      <c r="JJ24" s="116"/>
      <c r="JK24" s="116"/>
      <c r="JL24" s="116"/>
      <c r="JM24" s="116"/>
      <c r="JN24" s="116"/>
      <c r="JO24" s="116"/>
      <c r="JP24" s="116"/>
      <c r="JQ24" s="116"/>
      <c r="JR24" s="116"/>
      <c r="JS24" s="116"/>
      <c r="JT24" s="116"/>
      <c r="JU24" s="116"/>
      <c r="JV24" s="116"/>
      <c r="JW24" s="116"/>
      <c r="JX24" s="116"/>
      <c r="JY24" s="116"/>
      <c r="JZ24" s="116"/>
      <c r="KA24" s="116"/>
      <c r="KB24" s="113"/>
      <c r="KC24" s="116"/>
      <c r="KD24" s="116"/>
      <c r="KE24" s="116"/>
      <c r="KF24" s="116"/>
      <c r="KG24" s="116"/>
      <c r="KH24" s="116"/>
      <c r="KI24" s="116"/>
      <c r="KJ24" s="116"/>
      <c r="KK24" s="116"/>
      <c r="KL24" s="116"/>
      <c r="KM24" s="116"/>
      <c r="KN24" s="116"/>
      <c r="KO24" s="116"/>
      <c r="KP24" s="116"/>
      <c r="KQ24" s="116"/>
      <c r="KR24" s="116"/>
      <c r="KS24" s="116"/>
      <c r="KT24" s="116"/>
      <c r="KU24" s="116"/>
      <c r="KV24" s="116"/>
      <c r="KW24" s="116"/>
      <c r="KX24" s="116"/>
      <c r="KY24" s="116"/>
      <c r="KZ24" s="116"/>
      <c r="LA24" s="116"/>
      <c r="LB24" s="116"/>
      <c r="LC24" s="116"/>
      <c r="LD24" s="116"/>
      <c r="LE24" s="116"/>
      <c r="LF24" s="113"/>
      <c r="LG24" s="116"/>
      <c r="LH24" s="116"/>
      <c r="LI24" s="116"/>
      <c r="LJ24" s="116"/>
      <c r="LK24" s="116"/>
      <c r="LL24" s="116"/>
      <c r="LM24" s="116"/>
      <c r="LN24" s="116"/>
      <c r="LO24" s="116"/>
      <c r="LP24" s="116"/>
      <c r="LQ24" s="116"/>
      <c r="LR24" s="116"/>
      <c r="LS24" s="116"/>
      <c r="LT24" s="116"/>
      <c r="LU24" s="116"/>
      <c r="LV24" s="116"/>
      <c r="LW24" s="116"/>
      <c r="LX24" s="116"/>
      <c r="LY24" s="116"/>
      <c r="LZ24" s="116"/>
      <c r="MA24" s="116"/>
      <c r="MB24" s="116"/>
      <c r="MC24" s="116"/>
      <c r="MD24" s="116"/>
      <c r="ME24" s="116"/>
      <c r="MF24" s="116"/>
      <c r="MG24" s="116"/>
      <c r="MH24" s="116"/>
      <c r="MI24" s="116"/>
      <c r="MJ24" s="116"/>
      <c r="MK24" s="113"/>
      <c r="ML24" s="116"/>
      <c r="MM24" s="116"/>
      <c r="MN24" s="116"/>
      <c r="MO24" s="116"/>
      <c r="MP24" s="116"/>
      <c r="MQ24" s="116"/>
      <c r="MR24" s="116"/>
      <c r="MS24" s="116"/>
      <c r="MT24" s="116"/>
      <c r="MU24" s="116"/>
      <c r="MV24" s="116"/>
      <c r="MW24" s="116"/>
      <c r="MX24" s="116"/>
      <c r="MY24" s="116"/>
      <c r="MZ24" s="116"/>
      <c r="NA24" s="116"/>
      <c r="NB24" s="116"/>
      <c r="NC24" s="116"/>
      <c r="ND24" s="116"/>
      <c r="NE24" s="116"/>
      <c r="NF24" s="116"/>
      <c r="NG24" s="116"/>
      <c r="NH24" s="116"/>
      <c r="NI24" s="116"/>
      <c r="NJ24" s="116"/>
      <c r="NK24" s="116"/>
      <c r="NL24" s="116"/>
      <c r="NM24" s="116"/>
      <c r="NN24" s="116"/>
      <c r="NO24" s="113"/>
      <c r="NP24" s="116"/>
      <c r="NQ24" s="116"/>
      <c r="NR24" s="116"/>
      <c r="NS24" s="116"/>
      <c r="NT24" s="116"/>
      <c r="NU24" s="116"/>
      <c r="NV24" s="116"/>
      <c r="NW24" s="116"/>
      <c r="NX24" s="116"/>
      <c r="NY24" s="116"/>
      <c r="NZ24" s="116"/>
      <c r="OA24" s="116"/>
      <c r="OB24" s="116"/>
      <c r="OC24" s="116"/>
      <c r="OD24" s="116"/>
      <c r="OE24" s="116"/>
      <c r="OF24" s="116"/>
      <c r="OG24" s="116"/>
      <c r="OH24" s="116"/>
      <c r="OI24" s="116"/>
      <c r="OJ24" s="116"/>
      <c r="OK24" s="116"/>
      <c r="OL24" s="116"/>
      <c r="OM24" s="116"/>
      <c r="ON24" s="116"/>
      <c r="OO24" s="116"/>
      <c r="OP24" s="116"/>
      <c r="OQ24" s="116"/>
      <c r="OR24" s="116"/>
      <c r="OS24" s="116"/>
      <c r="OT24" s="113"/>
    </row>
    <row r="25" spans="1:410" s="179" customFormat="1" ht="15.75" customHeight="1" x14ac:dyDescent="0.15">
      <c r="A25" s="1"/>
      <c r="B25" s="17">
        <f>B21+1</f>
        <v>15</v>
      </c>
      <c r="C25" s="17" t="s">
        <v>144</v>
      </c>
      <c r="D25" s="12" t="s">
        <v>166</v>
      </c>
      <c r="E25" s="12" t="s">
        <v>123</v>
      </c>
      <c r="F25" s="13" t="s">
        <v>13</v>
      </c>
      <c r="G25" s="43" t="s">
        <v>31</v>
      </c>
      <c r="H25" s="14">
        <f t="shared" ca="1" si="1"/>
        <v>25</v>
      </c>
      <c r="I25" s="14">
        <f t="shared" ca="1" si="5"/>
        <v>1.25</v>
      </c>
      <c r="J25" s="173">
        <v>42384</v>
      </c>
      <c r="K25" s="173">
        <v>42384</v>
      </c>
      <c r="L25" s="15" t="s">
        <v>35</v>
      </c>
      <c r="M25" s="16">
        <v>1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3"/>
      <c r="AS25" s="127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29"/>
      <c r="BX25" s="127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29"/>
      <c r="DA25" s="127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3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3"/>
      <c r="FJ25" s="127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3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3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  <c r="IW25" s="113"/>
      <c r="IX25" s="116"/>
      <c r="IY25" s="116"/>
      <c r="IZ25" s="116"/>
      <c r="JA25" s="116"/>
      <c r="JB25" s="116"/>
      <c r="JC25" s="116"/>
      <c r="JD25" s="116"/>
      <c r="JE25" s="116"/>
      <c r="JF25" s="116"/>
      <c r="JG25" s="116"/>
      <c r="JH25" s="116"/>
      <c r="JI25" s="116"/>
      <c r="JJ25" s="116"/>
      <c r="JK25" s="116"/>
      <c r="JL25" s="116"/>
      <c r="JM25" s="116"/>
      <c r="JN25" s="116"/>
      <c r="JO25" s="116"/>
      <c r="JP25" s="116"/>
      <c r="JQ25" s="116"/>
      <c r="JR25" s="116"/>
      <c r="JS25" s="116"/>
      <c r="JT25" s="116"/>
      <c r="JU25" s="116"/>
      <c r="JV25" s="116"/>
      <c r="JW25" s="116"/>
      <c r="JX25" s="116"/>
      <c r="JY25" s="116"/>
      <c r="JZ25" s="116"/>
      <c r="KA25" s="116"/>
      <c r="KB25" s="113"/>
      <c r="KC25" s="116"/>
      <c r="KD25" s="116"/>
      <c r="KE25" s="116"/>
      <c r="KF25" s="116"/>
      <c r="KG25" s="116"/>
      <c r="KH25" s="116"/>
      <c r="KI25" s="116"/>
      <c r="KJ25" s="116"/>
      <c r="KK25" s="116"/>
      <c r="KL25" s="116"/>
      <c r="KM25" s="116"/>
      <c r="KN25" s="116"/>
      <c r="KO25" s="116"/>
      <c r="KP25" s="116"/>
      <c r="KQ25" s="116"/>
      <c r="KR25" s="116"/>
      <c r="KS25" s="116"/>
      <c r="KT25" s="116"/>
      <c r="KU25" s="116"/>
      <c r="KV25" s="116"/>
      <c r="KW25" s="116"/>
      <c r="KX25" s="116"/>
      <c r="KY25" s="116"/>
      <c r="KZ25" s="116"/>
      <c r="LA25" s="116"/>
      <c r="LB25" s="116"/>
      <c r="LC25" s="116"/>
      <c r="LD25" s="116"/>
      <c r="LE25" s="116"/>
      <c r="LF25" s="113"/>
      <c r="LG25" s="116"/>
      <c r="LH25" s="116"/>
      <c r="LI25" s="116"/>
      <c r="LJ25" s="116"/>
      <c r="LK25" s="116"/>
      <c r="LL25" s="116"/>
      <c r="LM25" s="116"/>
      <c r="LN25" s="116"/>
      <c r="LO25" s="116"/>
      <c r="LP25" s="116"/>
      <c r="LQ25" s="116"/>
      <c r="LR25" s="116"/>
      <c r="LS25" s="116"/>
      <c r="LT25" s="116"/>
      <c r="LU25" s="116"/>
      <c r="LV25" s="116"/>
      <c r="LW25" s="116"/>
      <c r="LX25" s="116"/>
      <c r="LY25" s="116"/>
      <c r="LZ25" s="116"/>
      <c r="MA25" s="116"/>
      <c r="MB25" s="116"/>
      <c r="MC25" s="116"/>
      <c r="MD25" s="116"/>
      <c r="ME25" s="116"/>
      <c r="MF25" s="116"/>
      <c r="MG25" s="116"/>
      <c r="MH25" s="116"/>
      <c r="MI25" s="116"/>
      <c r="MJ25" s="116"/>
      <c r="MK25" s="113"/>
      <c r="ML25" s="116"/>
      <c r="MM25" s="116"/>
      <c r="MN25" s="116"/>
      <c r="MO25" s="116"/>
      <c r="MP25" s="116"/>
      <c r="MQ25" s="116"/>
      <c r="MR25" s="116"/>
      <c r="MS25" s="116"/>
      <c r="MT25" s="116"/>
      <c r="MU25" s="116"/>
      <c r="MV25" s="116"/>
      <c r="MW25" s="116"/>
      <c r="MX25" s="116"/>
      <c r="MY25" s="116"/>
      <c r="MZ25" s="116"/>
      <c r="NA25" s="116"/>
      <c r="NB25" s="116"/>
      <c r="NC25" s="116"/>
      <c r="ND25" s="116"/>
      <c r="NE25" s="116"/>
      <c r="NF25" s="116"/>
      <c r="NG25" s="116"/>
      <c r="NH25" s="116"/>
      <c r="NI25" s="116"/>
      <c r="NJ25" s="116"/>
      <c r="NK25" s="116"/>
      <c r="NL25" s="116"/>
      <c r="NM25" s="116"/>
      <c r="NN25" s="116"/>
      <c r="NO25" s="113"/>
      <c r="NP25" s="116"/>
      <c r="NQ25" s="116"/>
      <c r="NR25" s="116"/>
      <c r="NS25" s="116"/>
      <c r="NT25" s="116"/>
      <c r="NU25" s="116"/>
      <c r="NV25" s="116"/>
      <c r="NW25" s="116"/>
      <c r="NX25" s="116"/>
      <c r="NY25" s="116"/>
      <c r="NZ25" s="116"/>
      <c r="OA25" s="116"/>
      <c r="OB25" s="116"/>
      <c r="OC25" s="116"/>
      <c r="OD25" s="116"/>
      <c r="OE25" s="116"/>
      <c r="OF25" s="116"/>
      <c r="OG25" s="116"/>
      <c r="OH25" s="116"/>
      <c r="OI25" s="116"/>
      <c r="OJ25" s="116"/>
      <c r="OK25" s="116"/>
      <c r="OL25" s="116"/>
      <c r="OM25" s="116"/>
      <c r="ON25" s="116"/>
      <c r="OO25" s="116"/>
      <c r="OP25" s="116"/>
      <c r="OQ25" s="116"/>
      <c r="OR25" s="116"/>
      <c r="OS25" s="116"/>
      <c r="OT25" s="113"/>
    </row>
    <row r="26" spans="1:410" s="179" customFormat="1" ht="15.75" customHeight="1" x14ac:dyDescent="0.15">
      <c r="A26" s="1"/>
      <c r="B26" s="17">
        <f t="shared" si="2"/>
        <v>16</v>
      </c>
      <c r="C26" s="17" t="s">
        <v>144</v>
      </c>
      <c r="D26" s="12" t="s">
        <v>167</v>
      </c>
      <c r="E26" s="12" t="s">
        <v>103</v>
      </c>
      <c r="F26" s="13" t="s">
        <v>13</v>
      </c>
      <c r="G26" s="43" t="s">
        <v>31</v>
      </c>
      <c r="H26" s="14">
        <f t="shared" ca="1" si="1"/>
        <v>254</v>
      </c>
      <c r="I26" s="14">
        <f t="shared" ref="I26:I29" ca="1" si="6">H26/20</f>
        <v>12.7</v>
      </c>
      <c r="J26" s="173">
        <v>42401</v>
      </c>
      <c r="K26" s="173" t="s">
        <v>122</v>
      </c>
      <c r="L26" s="15" t="s">
        <v>15</v>
      </c>
      <c r="M26" s="16">
        <v>1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3"/>
      <c r="AS26" s="127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29"/>
      <c r="BX26" s="127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29">
        <v>1.2</v>
      </c>
      <c r="DA26" s="127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3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3"/>
      <c r="FJ26" s="127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3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3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  <c r="IW26" s="113"/>
      <c r="IX26" s="116"/>
      <c r="IY26" s="116"/>
      <c r="IZ26" s="116"/>
      <c r="JA26" s="116"/>
      <c r="JB26" s="116"/>
      <c r="JC26" s="116"/>
      <c r="JD26" s="116"/>
      <c r="JE26" s="116"/>
      <c r="JF26" s="116"/>
      <c r="JG26" s="116"/>
      <c r="JH26" s="116"/>
      <c r="JI26" s="116"/>
      <c r="JJ26" s="116"/>
      <c r="JK26" s="116"/>
      <c r="JL26" s="116"/>
      <c r="JM26" s="116"/>
      <c r="JN26" s="116"/>
      <c r="JO26" s="116"/>
      <c r="JP26" s="116"/>
      <c r="JQ26" s="116"/>
      <c r="JR26" s="116"/>
      <c r="JS26" s="116"/>
      <c r="JT26" s="116"/>
      <c r="JU26" s="116"/>
      <c r="JV26" s="116"/>
      <c r="JW26" s="116"/>
      <c r="JX26" s="116"/>
      <c r="JY26" s="116"/>
      <c r="JZ26" s="116"/>
      <c r="KA26" s="116"/>
      <c r="KB26" s="113"/>
      <c r="KC26" s="116"/>
      <c r="KD26" s="116"/>
      <c r="KE26" s="116"/>
      <c r="KF26" s="116"/>
      <c r="KG26" s="116"/>
      <c r="KH26" s="116"/>
      <c r="KI26" s="116"/>
      <c r="KJ26" s="116"/>
      <c r="KK26" s="116"/>
      <c r="KL26" s="116"/>
      <c r="KM26" s="116"/>
      <c r="KN26" s="116"/>
      <c r="KO26" s="116"/>
      <c r="KP26" s="116"/>
      <c r="KQ26" s="116"/>
      <c r="KR26" s="116"/>
      <c r="KS26" s="116"/>
      <c r="KT26" s="116"/>
      <c r="KU26" s="116"/>
      <c r="KV26" s="116"/>
      <c r="KW26" s="116"/>
      <c r="KX26" s="116"/>
      <c r="KY26" s="116"/>
      <c r="KZ26" s="116"/>
      <c r="LA26" s="116"/>
      <c r="LB26" s="116"/>
      <c r="LC26" s="116"/>
      <c r="LD26" s="116"/>
      <c r="LE26" s="116"/>
      <c r="LF26" s="113"/>
      <c r="LG26" s="116"/>
      <c r="LH26" s="116"/>
      <c r="LI26" s="116"/>
      <c r="LJ26" s="116"/>
      <c r="LK26" s="116"/>
      <c r="LL26" s="116"/>
      <c r="LM26" s="116"/>
      <c r="LN26" s="116"/>
      <c r="LO26" s="116"/>
      <c r="LP26" s="116"/>
      <c r="LQ26" s="116"/>
      <c r="LR26" s="116"/>
      <c r="LS26" s="116"/>
      <c r="LT26" s="116"/>
      <c r="LU26" s="116"/>
      <c r="LV26" s="116"/>
      <c r="LW26" s="116"/>
      <c r="LX26" s="116"/>
      <c r="LY26" s="116"/>
      <c r="LZ26" s="116"/>
      <c r="MA26" s="116"/>
      <c r="MB26" s="116"/>
      <c r="MC26" s="116"/>
      <c r="MD26" s="116"/>
      <c r="ME26" s="116"/>
      <c r="MF26" s="116"/>
      <c r="MG26" s="116"/>
      <c r="MH26" s="116"/>
      <c r="MI26" s="116"/>
      <c r="MJ26" s="116"/>
      <c r="MK26" s="113"/>
      <c r="ML26" s="116"/>
      <c r="MM26" s="116"/>
      <c r="MN26" s="116"/>
      <c r="MO26" s="116"/>
      <c r="MP26" s="116"/>
      <c r="MQ26" s="116"/>
      <c r="MR26" s="116"/>
      <c r="MS26" s="116"/>
      <c r="MT26" s="116"/>
      <c r="MU26" s="116"/>
      <c r="MV26" s="116"/>
      <c r="MW26" s="116"/>
      <c r="MX26" s="116"/>
      <c r="MY26" s="116"/>
      <c r="MZ26" s="116"/>
      <c r="NA26" s="116"/>
      <c r="NB26" s="116"/>
      <c r="NC26" s="116"/>
      <c r="ND26" s="116"/>
      <c r="NE26" s="116"/>
      <c r="NF26" s="116"/>
      <c r="NG26" s="116"/>
      <c r="NH26" s="116"/>
      <c r="NI26" s="116"/>
      <c r="NJ26" s="116"/>
      <c r="NK26" s="116"/>
      <c r="NL26" s="116"/>
      <c r="NM26" s="116"/>
      <c r="NN26" s="116"/>
      <c r="NO26" s="113"/>
      <c r="NP26" s="116"/>
      <c r="NQ26" s="116"/>
      <c r="NR26" s="116"/>
      <c r="NS26" s="116"/>
      <c r="NT26" s="116"/>
      <c r="NU26" s="116"/>
      <c r="NV26" s="116"/>
      <c r="NW26" s="116"/>
      <c r="NX26" s="116"/>
      <c r="NY26" s="116"/>
      <c r="NZ26" s="116"/>
      <c r="OA26" s="116"/>
      <c r="OB26" s="116"/>
      <c r="OC26" s="116"/>
      <c r="OD26" s="116"/>
      <c r="OE26" s="116"/>
      <c r="OF26" s="116"/>
      <c r="OG26" s="116"/>
      <c r="OH26" s="116"/>
      <c r="OI26" s="116"/>
      <c r="OJ26" s="116"/>
      <c r="OK26" s="116"/>
      <c r="OL26" s="116"/>
      <c r="OM26" s="116"/>
      <c r="ON26" s="116"/>
      <c r="OO26" s="116"/>
      <c r="OP26" s="116"/>
      <c r="OQ26" s="116"/>
      <c r="OR26" s="116"/>
      <c r="OS26" s="116"/>
      <c r="OT26" s="113"/>
    </row>
    <row r="27" spans="1:410" s="180" customFormat="1" ht="15.75" customHeight="1" x14ac:dyDescent="0.15">
      <c r="A27" s="1"/>
      <c r="B27" s="17">
        <f t="shared" si="2"/>
        <v>17</v>
      </c>
      <c r="C27" s="17" t="s">
        <v>144</v>
      </c>
      <c r="D27" s="12" t="s">
        <v>168</v>
      </c>
      <c r="E27" s="12" t="s">
        <v>99</v>
      </c>
      <c r="F27" s="13" t="s">
        <v>13</v>
      </c>
      <c r="G27" s="43" t="s">
        <v>31</v>
      </c>
      <c r="H27" s="14">
        <f t="shared" ca="1" si="1"/>
        <v>299</v>
      </c>
      <c r="I27" s="14">
        <f t="shared" ca="1" si="6"/>
        <v>14.95</v>
      </c>
      <c r="J27" s="173" t="s">
        <v>130</v>
      </c>
      <c r="K27" s="173" t="s">
        <v>131</v>
      </c>
      <c r="L27" s="15" t="s">
        <v>21</v>
      </c>
      <c r="M27" s="16">
        <v>1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3"/>
      <c r="AS27" s="127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29"/>
      <c r="BX27" s="127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29">
        <v>0.8</v>
      </c>
      <c r="DA27" s="127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3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3"/>
      <c r="FJ27" s="127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3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3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  <c r="IW27" s="113"/>
      <c r="IX27" s="116"/>
      <c r="IY27" s="116"/>
      <c r="IZ27" s="116"/>
      <c r="JA27" s="116"/>
      <c r="JB27" s="116"/>
      <c r="JC27" s="116"/>
      <c r="JD27" s="116"/>
      <c r="JE27" s="116"/>
      <c r="JF27" s="116"/>
      <c r="JG27" s="116"/>
      <c r="JH27" s="116"/>
      <c r="JI27" s="116"/>
      <c r="JJ27" s="116"/>
      <c r="JK27" s="116"/>
      <c r="JL27" s="116"/>
      <c r="JM27" s="116"/>
      <c r="JN27" s="116"/>
      <c r="JO27" s="116"/>
      <c r="JP27" s="116"/>
      <c r="JQ27" s="116"/>
      <c r="JR27" s="116"/>
      <c r="JS27" s="116"/>
      <c r="JT27" s="116"/>
      <c r="JU27" s="116"/>
      <c r="JV27" s="116"/>
      <c r="JW27" s="116"/>
      <c r="JX27" s="116"/>
      <c r="JY27" s="116"/>
      <c r="JZ27" s="116"/>
      <c r="KA27" s="116"/>
      <c r="KB27" s="113"/>
      <c r="KC27" s="116"/>
      <c r="KD27" s="116"/>
      <c r="KE27" s="116"/>
      <c r="KF27" s="116"/>
      <c r="KG27" s="116"/>
      <c r="KH27" s="116"/>
      <c r="KI27" s="116"/>
      <c r="KJ27" s="116"/>
      <c r="KK27" s="116"/>
      <c r="KL27" s="116"/>
      <c r="KM27" s="116"/>
      <c r="KN27" s="116"/>
      <c r="KO27" s="116"/>
      <c r="KP27" s="116"/>
      <c r="KQ27" s="116"/>
      <c r="KR27" s="116"/>
      <c r="KS27" s="116"/>
      <c r="KT27" s="116"/>
      <c r="KU27" s="116"/>
      <c r="KV27" s="116"/>
      <c r="KW27" s="116"/>
      <c r="KX27" s="116"/>
      <c r="KY27" s="116"/>
      <c r="KZ27" s="116"/>
      <c r="LA27" s="116"/>
      <c r="LB27" s="116"/>
      <c r="LC27" s="116"/>
      <c r="LD27" s="116"/>
      <c r="LE27" s="116"/>
      <c r="LF27" s="113"/>
      <c r="LG27" s="116"/>
      <c r="LH27" s="116"/>
      <c r="LI27" s="116"/>
      <c r="LJ27" s="116"/>
      <c r="LK27" s="116"/>
      <c r="LL27" s="116"/>
      <c r="LM27" s="116"/>
      <c r="LN27" s="116"/>
      <c r="LO27" s="116"/>
      <c r="LP27" s="116"/>
      <c r="LQ27" s="116"/>
      <c r="LR27" s="116"/>
      <c r="LS27" s="116"/>
      <c r="LT27" s="116"/>
      <c r="LU27" s="116"/>
      <c r="LV27" s="116"/>
      <c r="LW27" s="116"/>
      <c r="LX27" s="116"/>
      <c r="LY27" s="116"/>
      <c r="LZ27" s="116"/>
      <c r="MA27" s="116"/>
      <c r="MB27" s="116"/>
      <c r="MC27" s="116"/>
      <c r="MD27" s="116"/>
      <c r="ME27" s="116"/>
      <c r="MF27" s="116"/>
      <c r="MG27" s="116"/>
      <c r="MH27" s="116"/>
      <c r="MI27" s="116"/>
      <c r="MJ27" s="116"/>
      <c r="MK27" s="113"/>
      <c r="ML27" s="116"/>
      <c r="MM27" s="116"/>
      <c r="MN27" s="116"/>
      <c r="MO27" s="116"/>
      <c r="MP27" s="116"/>
      <c r="MQ27" s="116"/>
      <c r="MR27" s="116"/>
      <c r="MS27" s="116"/>
      <c r="MT27" s="116"/>
      <c r="MU27" s="116"/>
      <c r="MV27" s="116"/>
      <c r="MW27" s="116"/>
      <c r="MX27" s="116"/>
      <c r="MY27" s="116"/>
      <c r="MZ27" s="116"/>
      <c r="NA27" s="116"/>
      <c r="NB27" s="116"/>
      <c r="NC27" s="116"/>
      <c r="ND27" s="116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3"/>
      <c r="NP27" s="116"/>
      <c r="NQ27" s="116"/>
      <c r="NR27" s="116"/>
      <c r="NS27" s="116"/>
      <c r="NT27" s="116"/>
      <c r="NU27" s="116"/>
      <c r="NV27" s="116"/>
      <c r="NW27" s="116"/>
      <c r="NX27" s="116"/>
      <c r="NY27" s="116"/>
      <c r="NZ27" s="116"/>
      <c r="OA27" s="116"/>
      <c r="OB27" s="116"/>
      <c r="OC27" s="116"/>
      <c r="OD27" s="116"/>
      <c r="OE27" s="116"/>
      <c r="OF27" s="116"/>
      <c r="OG27" s="116"/>
      <c r="OH27" s="116"/>
      <c r="OI27" s="116"/>
      <c r="OJ27" s="116"/>
      <c r="OK27" s="116"/>
      <c r="OL27" s="116"/>
      <c r="OM27" s="116"/>
      <c r="ON27" s="116"/>
      <c r="OO27" s="116"/>
      <c r="OP27" s="116"/>
      <c r="OQ27" s="116"/>
      <c r="OR27" s="116"/>
      <c r="OS27" s="116"/>
      <c r="OT27" s="113"/>
    </row>
    <row r="28" spans="1:410" s="180" customFormat="1" ht="15.75" customHeight="1" x14ac:dyDescent="0.15">
      <c r="A28" s="1"/>
      <c r="B28" s="17">
        <f t="shared" si="2"/>
        <v>18</v>
      </c>
      <c r="C28" s="17" t="s">
        <v>144</v>
      </c>
      <c r="D28" s="12" t="s">
        <v>169</v>
      </c>
      <c r="E28" s="12" t="s">
        <v>103</v>
      </c>
      <c r="F28" s="13" t="s">
        <v>13</v>
      </c>
      <c r="G28" s="43" t="s">
        <v>31</v>
      </c>
      <c r="H28" s="14">
        <f t="shared" ca="1" si="1"/>
        <v>240</v>
      </c>
      <c r="I28" s="14">
        <f t="shared" ca="1" si="6"/>
        <v>12</v>
      </c>
      <c r="J28" s="173">
        <v>42404</v>
      </c>
      <c r="K28" s="173" t="s">
        <v>132</v>
      </c>
      <c r="L28" s="15" t="s">
        <v>15</v>
      </c>
      <c r="M28" s="16">
        <v>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3"/>
      <c r="AS28" s="127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29"/>
      <c r="BX28" s="127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29">
        <v>0.4</v>
      </c>
      <c r="DA28" s="127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3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3"/>
      <c r="FJ28" s="127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3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3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  <c r="IW28" s="113"/>
      <c r="IX28" s="116"/>
      <c r="IY28" s="116"/>
      <c r="IZ28" s="116"/>
      <c r="JA28" s="116"/>
      <c r="JB28" s="116"/>
      <c r="JC28" s="116"/>
      <c r="JD28" s="116"/>
      <c r="JE28" s="116"/>
      <c r="JF28" s="116"/>
      <c r="JG28" s="116"/>
      <c r="JH28" s="116"/>
      <c r="JI28" s="116"/>
      <c r="JJ28" s="116"/>
      <c r="JK28" s="116"/>
      <c r="JL28" s="116"/>
      <c r="JM28" s="116"/>
      <c r="JN28" s="116"/>
      <c r="JO28" s="116"/>
      <c r="JP28" s="116"/>
      <c r="JQ28" s="116"/>
      <c r="JR28" s="116"/>
      <c r="JS28" s="116"/>
      <c r="JT28" s="116"/>
      <c r="JU28" s="116"/>
      <c r="JV28" s="116"/>
      <c r="JW28" s="116"/>
      <c r="JX28" s="116"/>
      <c r="JY28" s="116"/>
      <c r="JZ28" s="116"/>
      <c r="KA28" s="116"/>
      <c r="KB28" s="113"/>
      <c r="KC28" s="116"/>
      <c r="KD28" s="116"/>
      <c r="KE28" s="116"/>
      <c r="KF28" s="116"/>
      <c r="KG28" s="116"/>
      <c r="KH28" s="116"/>
      <c r="KI28" s="116"/>
      <c r="KJ28" s="116"/>
      <c r="KK28" s="116"/>
      <c r="KL28" s="116"/>
      <c r="KM28" s="116"/>
      <c r="KN28" s="116"/>
      <c r="KO28" s="116"/>
      <c r="KP28" s="116"/>
      <c r="KQ28" s="116"/>
      <c r="KR28" s="116"/>
      <c r="KS28" s="116"/>
      <c r="KT28" s="116"/>
      <c r="KU28" s="116"/>
      <c r="KV28" s="116"/>
      <c r="KW28" s="116"/>
      <c r="KX28" s="116"/>
      <c r="KY28" s="116"/>
      <c r="KZ28" s="116"/>
      <c r="LA28" s="116"/>
      <c r="LB28" s="116"/>
      <c r="LC28" s="116"/>
      <c r="LD28" s="116"/>
      <c r="LE28" s="116"/>
      <c r="LF28" s="113"/>
      <c r="LG28" s="116"/>
      <c r="LH28" s="116"/>
      <c r="LI28" s="116"/>
      <c r="LJ28" s="116"/>
      <c r="LK28" s="116"/>
      <c r="LL28" s="116"/>
      <c r="LM28" s="116"/>
      <c r="LN28" s="116"/>
      <c r="LO28" s="116"/>
      <c r="LP28" s="116"/>
      <c r="LQ28" s="116"/>
      <c r="LR28" s="116"/>
      <c r="LS28" s="116"/>
      <c r="LT28" s="116"/>
      <c r="LU28" s="116"/>
      <c r="LV28" s="116"/>
      <c r="LW28" s="116"/>
      <c r="LX28" s="116"/>
      <c r="LY28" s="116"/>
      <c r="LZ28" s="116"/>
      <c r="MA28" s="116"/>
      <c r="MB28" s="116"/>
      <c r="MC28" s="116"/>
      <c r="MD28" s="116"/>
      <c r="ME28" s="116"/>
      <c r="MF28" s="116"/>
      <c r="MG28" s="116"/>
      <c r="MH28" s="116"/>
      <c r="MI28" s="116"/>
      <c r="MJ28" s="116"/>
      <c r="MK28" s="113"/>
      <c r="ML28" s="116"/>
      <c r="MM28" s="116"/>
      <c r="MN28" s="116"/>
      <c r="MO28" s="116"/>
      <c r="MP28" s="116"/>
      <c r="MQ28" s="116"/>
      <c r="MR28" s="116"/>
      <c r="MS28" s="116"/>
      <c r="MT28" s="116"/>
      <c r="MU28" s="116"/>
      <c r="MV28" s="116"/>
      <c r="MW28" s="116"/>
      <c r="MX28" s="116"/>
      <c r="MY28" s="116"/>
      <c r="MZ28" s="116"/>
      <c r="NA28" s="116"/>
      <c r="NB28" s="116"/>
      <c r="NC28" s="116"/>
      <c r="ND28" s="116"/>
      <c r="NE28" s="116"/>
      <c r="NF28" s="116"/>
      <c r="NG28" s="116"/>
      <c r="NH28" s="116"/>
      <c r="NI28" s="116"/>
      <c r="NJ28" s="116"/>
      <c r="NK28" s="116"/>
      <c r="NL28" s="116"/>
      <c r="NM28" s="116"/>
      <c r="NN28" s="116"/>
      <c r="NO28" s="113"/>
      <c r="NP28" s="116"/>
      <c r="NQ28" s="116"/>
      <c r="NR28" s="116"/>
      <c r="NS28" s="116"/>
      <c r="NT28" s="116"/>
      <c r="NU28" s="116"/>
      <c r="NV28" s="116"/>
      <c r="NW28" s="116"/>
      <c r="NX28" s="116"/>
      <c r="NY28" s="116"/>
      <c r="NZ28" s="116"/>
      <c r="OA28" s="116"/>
      <c r="OB28" s="116"/>
      <c r="OC28" s="116"/>
      <c r="OD28" s="116"/>
      <c r="OE28" s="116"/>
      <c r="OF28" s="116"/>
      <c r="OG28" s="116"/>
      <c r="OH28" s="116"/>
      <c r="OI28" s="116"/>
      <c r="OJ28" s="116"/>
      <c r="OK28" s="116"/>
      <c r="OL28" s="116"/>
      <c r="OM28" s="116"/>
      <c r="ON28" s="116"/>
      <c r="OO28" s="116"/>
      <c r="OP28" s="116"/>
      <c r="OQ28" s="116"/>
      <c r="OR28" s="116"/>
      <c r="OS28" s="116"/>
      <c r="OT28" s="113"/>
    </row>
    <row r="29" spans="1:410" s="186" customFormat="1" ht="15.75" customHeight="1" x14ac:dyDescent="0.15">
      <c r="A29" s="1"/>
      <c r="B29" s="17">
        <f t="shared" si="2"/>
        <v>19</v>
      </c>
      <c r="C29" s="17" t="s">
        <v>144</v>
      </c>
      <c r="D29" s="12" t="s">
        <v>170</v>
      </c>
      <c r="E29" s="12" t="s">
        <v>121</v>
      </c>
      <c r="F29" s="13" t="s">
        <v>13</v>
      </c>
      <c r="G29" s="43" t="s">
        <v>31</v>
      </c>
      <c r="H29" s="14">
        <f t="shared" ca="1" si="1"/>
        <v>185</v>
      </c>
      <c r="I29" s="14">
        <f t="shared" ca="1" si="6"/>
        <v>9.25</v>
      </c>
      <c r="J29" s="173">
        <v>42401</v>
      </c>
      <c r="K29" s="173" t="s">
        <v>128</v>
      </c>
      <c r="L29" s="15" t="s">
        <v>21</v>
      </c>
      <c r="M29" s="16">
        <v>1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3"/>
      <c r="AS29" s="127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29"/>
      <c r="BX29" s="127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29">
        <v>1.1000000000000001</v>
      </c>
      <c r="DA29" s="127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3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3"/>
      <c r="FJ29" s="127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3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3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  <c r="IW29" s="113"/>
      <c r="IX29" s="116"/>
      <c r="IY29" s="116"/>
      <c r="IZ29" s="116"/>
      <c r="JA29" s="116"/>
      <c r="JB29" s="116"/>
      <c r="JC29" s="116"/>
      <c r="JD29" s="116"/>
      <c r="JE29" s="116"/>
      <c r="JF29" s="116"/>
      <c r="JG29" s="116"/>
      <c r="JH29" s="116"/>
      <c r="JI29" s="116"/>
      <c r="JJ29" s="116"/>
      <c r="JK29" s="116"/>
      <c r="JL29" s="116"/>
      <c r="JM29" s="116"/>
      <c r="JN29" s="116"/>
      <c r="JO29" s="116"/>
      <c r="JP29" s="116"/>
      <c r="JQ29" s="116"/>
      <c r="JR29" s="116"/>
      <c r="JS29" s="116"/>
      <c r="JT29" s="116"/>
      <c r="JU29" s="116"/>
      <c r="JV29" s="116"/>
      <c r="JW29" s="116"/>
      <c r="JX29" s="116"/>
      <c r="JY29" s="116"/>
      <c r="JZ29" s="116"/>
      <c r="KA29" s="116"/>
      <c r="KB29" s="113"/>
      <c r="KC29" s="116"/>
      <c r="KD29" s="116"/>
      <c r="KE29" s="116"/>
      <c r="KF29" s="116"/>
      <c r="KG29" s="116"/>
      <c r="KH29" s="116"/>
      <c r="KI29" s="116"/>
      <c r="KJ29" s="116"/>
      <c r="KK29" s="116"/>
      <c r="KL29" s="116"/>
      <c r="KM29" s="116"/>
      <c r="KN29" s="116"/>
      <c r="KO29" s="116"/>
      <c r="KP29" s="116"/>
      <c r="KQ29" s="116"/>
      <c r="KR29" s="116"/>
      <c r="KS29" s="116"/>
      <c r="KT29" s="116"/>
      <c r="KU29" s="116"/>
      <c r="KV29" s="116"/>
      <c r="KW29" s="116"/>
      <c r="KX29" s="116"/>
      <c r="KY29" s="116"/>
      <c r="KZ29" s="116"/>
      <c r="LA29" s="116"/>
      <c r="LB29" s="116"/>
      <c r="LC29" s="116"/>
      <c r="LD29" s="116"/>
      <c r="LE29" s="116"/>
      <c r="LF29" s="113"/>
      <c r="LG29" s="116"/>
      <c r="LH29" s="116"/>
      <c r="LI29" s="116"/>
      <c r="LJ29" s="116"/>
      <c r="LK29" s="116"/>
      <c r="LL29" s="116"/>
      <c r="LM29" s="116"/>
      <c r="LN29" s="116"/>
      <c r="LO29" s="116"/>
      <c r="LP29" s="116"/>
      <c r="LQ29" s="116"/>
      <c r="LR29" s="116"/>
      <c r="LS29" s="116"/>
      <c r="LT29" s="116"/>
      <c r="LU29" s="116"/>
      <c r="LV29" s="116"/>
      <c r="LW29" s="116"/>
      <c r="LX29" s="116"/>
      <c r="LY29" s="116"/>
      <c r="LZ29" s="116"/>
      <c r="MA29" s="116"/>
      <c r="MB29" s="116"/>
      <c r="MC29" s="116"/>
      <c r="MD29" s="116"/>
      <c r="ME29" s="116"/>
      <c r="MF29" s="116"/>
      <c r="MG29" s="116"/>
      <c r="MH29" s="116"/>
      <c r="MI29" s="116"/>
      <c r="MJ29" s="116"/>
      <c r="MK29" s="113"/>
      <c r="ML29" s="116"/>
      <c r="MM29" s="116"/>
      <c r="MN29" s="116"/>
      <c r="MO29" s="116"/>
      <c r="MP29" s="116"/>
      <c r="MQ29" s="116"/>
      <c r="MR29" s="116"/>
      <c r="MS29" s="116"/>
      <c r="MT29" s="116"/>
      <c r="MU29" s="116"/>
      <c r="MV29" s="116"/>
      <c r="MW29" s="116"/>
      <c r="MX29" s="116"/>
      <c r="MY29" s="116"/>
      <c r="MZ29" s="116"/>
      <c r="NA29" s="116"/>
      <c r="NB29" s="116"/>
      <c r="NC29" s="116"/>
      <c r="ND29" s="116"/>
      <c r="NE29" s="116"/>
      <c r="NF29" s="116"/>
      <c r="NG29" s="116"/>
      <c r="NH29" s="116"/>
      <c r="NI29" s="116"/>
      <c r="NJ29" s="116"/>
      <c r="NK29" s="116"/>
      <c r="NL29" s="116"/>
      <c r="NM29" s="116"/>
      <c r="NN29" s="116"/>
      <c r="NO29" s="113"/>
      <c r="NP29" s="116"/>
      <c r="NQ29" s="116"/>
      <c r="NR29" s="116"/>
      <c r="NS29" s="116"/>
      <c r="NT29" s="116"/>
      <c r="NU29" s="116"/>
      <c r="NV29" s="116"/>
      <c r="NW29" s="116"/>
      <c r="NX29" s="116"/>
      <c r="NY29" s="116"/>
      <c r="NZ29" s="116"/>
      <c r="OA29" s="116"/>
      <c r="OB29" s="116"/>
      <c r="OC29" s="116"/>
      <c r="OD29" s="116"/>
      <c r="OE29" s="116"/>
      <c r="OF29" s="116"/>
      <c r="OG29" s="116"/>
      <c r="OH29" s="116"/>
      <c r="OI29" s="116"/>
      <c r="OJ29" s="116"/>
      <c r="OK29" s="116"/>
      <c r="OL29" s="116"/>
      <c r="OM29" s="116"/>
      <c r="ON29" s="116"/>
      <c r="OO29" s="116"/>
      <c r="OP29" s="116"/>
      <c r="OQ29" s="116"/>
      <c r="OR29" s="116"/>
      <c r="OS29" s="116"/>
      <c r="OT29" s="113"/>
    </row>
    <row r="30" spans="1:410" s="179" customFormat="1" ht="15.75" customHeight="1" x14ac:dyDescent="0.15">
      <c r="A30" s="1"/>
      <c r="B30" s="17">
        <f t="shared" si="2"/>
        <v>20</v>
      </c>
      <c r="C30" s="17" t="s">
        <v>129</v>
      </c>
      <c r="D30" s="12" t="s">
        <v>171</v>
      </c>
      <c r="E30" s="12" t="s">
        <v>99</v>
      </c>
      <c r="F30" s="13" t="s">
        <v>13</v>
      </c>
      <c r="G30" s="43" t="s">
        <v>31</v>
      </c>
      <c r="H30" s="14">
        <f t="shared" ca="1" si="1"/>
        <v>241</v>
      </c>
      <c r="I30" s="14">
        <f t="shared" ca="1" si="5"/>
        <v>12.05</v>
      </c>
      <c r="J30" s="173">
        <v>42436</v>
      </c>
      <c r="K30" s="173">
        <v>42490</v>
      </c>
      <c r="L30" s="15" t="s">
        <v>18</v>
      </c>
      <c r="M30" s="16">
        <v>1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3"/>
      <c r="AS30" s="127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29"/>
      <c r="BX30" s="127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29"/>
      <c r="DA30" s="127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3">
        <v>1.4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3">
        <v>1.3</v>
      </c>
      <c r="FJ30" s="127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3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3">
        <v>0.1</v>
      </c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  <c r="IW30" s="113"/>
      <c r="IX30" s="116"/>
      <c r="IY30" s="116"/>
      <c r="IZ30" s="116"/>
      <c r="JA30" s="116"/>
      <c r="JB30" s="116"/>
      <c r="JC30" s="116"/>
      <c r="JD30" s="116"/>
      <c r="JE30" s="116"/>
      <c r="JF30" s="116"/>
      <c r="JG30" s="116"/>
      <c r="JH30" s="116"/>
      <c r="JI30" s="116"/>
      <c r="JJ30" s="116"/>
      <c r="JK30" s="116"/>
      <c r="JL30" s="116"/>
      <c r="JM30" s="116"/>
      <c r="JN30" s="116"/>
      <c r="JO30" s="116"/>
      <c r="JP30" s="116"/>
      <c r="JQ30" s="116"/>
      <c r="JR30" s="116"/>
      <c r="JS30" s="116"/>
      <c r="JT30" s="116"/>
      <c r="JU30" s="116"/>
      <c r="JV30" s="116"/>
      <c r="JW30" s="116"/>
      <c r="JX30" s="116"/>
      <c r="JY30" s="116"/>
      <c r="JZ30" s="116"/>
      <c r="KA30" s="116"/>
      <c r="KB30" s="113"/>
      <c r="KC30" s="116"/>
      <c r="KD30" s="116"/>
      <c r="KE30" s="116"/>
      <c r="KF30" s="116"/>
      <c r="KG30" s="116"/>
      <c r="KH30" s="116"/>
      <c r="KI30" s="116"/>
      <c r="KJ30" s="116"/>
      <c r="KK30" s="116"/>
      <c r="KL30" s="116"/>
      <c r="KM30" s="116"/>
      <c r="KN30" s="116"/>
      <c r="KO30" s="116"/>
      <c r="KP30" s="116"/>
      <c r="KQ30" s="116"/>
      <c r="KR30" s="116"/>
      <c r="KS30" s="116"/>
      <c r="KT30" s="116"/>
      <c r="KU30" s="116"/>
      <c r="KV30" s="116"/>
      <c r="KW30" s="116"/>
      <c r="KX30" s="116"/>
      <c r="KY30" s="116"/>
      <c r="KZ30" s="116"/>
      <c r="LA30" s="116"/>
      <c r="LB30" s="116"/>
      <c r="LC30" s="116"/>
      <c r="LD30" s="116"/>
      <c r="LE30" s="116"/>
      <c r="LF30" s="113"/>
      <c r="LG30" s="116"/>
      <c r="LH30" s="116"/>
      <c r="LI30" s="116"/>
      <c r="LJ30" s="116"/>
      <c r="LK30" s="116"/>
      <c r="LL30" s="116"/>
      <c r="LM30" s="116"/>
      <c r="LN30" s="116"/>
      <c r="LO30" s="116"/>
      <c r="LP30" s="116"/>
      <c r="LQ30" s="116"/>
      <c r="LR30" s="116"/>
      <c r="LS30" s="116"/>
      <c r="LT30" s="116"/>
      <c r="LU30" s="116"/>
      <c r="LV30" s="116"/>
      <c r="LW30" s="116"/>
      <c r="LX30" s="116"/>
      <c r="LY30" s="116"/>
      <c r="LZ30" s="116"/>
      <c r="MA30" s="116"/>
      <c r="MB30" s="116"/>
      <c r="MC30" s="116"/>
      <c r="MD30" s="116"/>
      <c r="ME30" s="116"/>
      <c r="MF30" s="116"/>
      <c r="MG30" s="116"/>
      <c r="MH30" s="116"/>
      <c r="MI30" s="116"/>
      <c r="MJ30" s="116"/>
      <c r="MK30" s="113"/>
      <c r="ML30" s="116"/>
      <c r="MM30" s="116"/>
      <c r="MN30" s="116"/>
      <c r="MO30" s="116"/>
      <c r="MP30" s="116"/>
      <c r="MQ30" s="116"/>
      <c r="MR30" s="116"/>
      <c r="MS30" s="116"/>
      <c r="MT30" s="116"/>
      <c r="MU30" s="116"/>
      <c r="MV30" s="116"/>
      <c r="MW30" s="116"/>
      <c r="MX30" s="116"/>
      <c r="MY30" s="116"/>
      <c r="MZ30" s="116"/>
      <c r="NA30" s="116"/>
      <c r="NB30" s="116"/>
      <c r="NC30" s="116"/>
      <c r="ND30" s="116"/>
      <c r="NE30" s="116"/>
      <c r="NF30" s="116"/>
      <c r="NG30" s="116"/>
      <c r="NH30" s="116"/>
      <c r="NI30" s="116"/>
      <c r="NJ30" s="116"/>
      <c r="NK30" s="116"/>
      <c r="NL30" s="116"/>
      <c r="NM30" s="116"/>
      <c r="NN30" s="116"/>
      <c r="NO30" s="113"/>
      <c r="NP30" s="116"/>
      <c r="NQ30" s="116"/>
      <c r="NR30" s="116"/>
      <c r="NS30" s="116"/>
      <c r="NT30" s="116"/>
      <c r="NU30" s="116"/>
      <c r="NV30" s="116"/>
      <c r="NW30" s="116"/>
      <c r="NX30" s="116"/>
      <c r="NY30" s="116"/>
      <c r="NZ30" s="116"/>
      <c r="OA30" s="116"/>
      <c r="OB30" s="116"/>
      <c r="OC30" s="116"/>
      <c r="OD30" s="116"/>
      <c r="OE30" s="116"/>
      <c r="OF30" s="116"/>
      <c r="OG30" s="116"/>
      <c r="OH30" s="116"/>
      <c r="OI30" s="116"/>
      <c r="OJ30" s="116"/>
      <c r="OK30" s="116"/>
      <c r="OL30" s="116"/>
      <c r="OM30" s="116"/>
      <c r="ON30" s="116"/>
      <c r="OO30" s="116"/>
      <c r="OP30" s="116"/>
      <c r="OQ30" s="116"/>
      <c r="OR30" s="116"/>
      <c r="OS30" s="116"/>
      <c r="OT30" s="113"/>
    </row>
    <row r="31" spans="1:410" s="187" customFormat="1" ht="15.75" customHeight="1" x14ac:dyDescent="0.15">
      <c r="A31" s="1"/>
      <c r="B31" s="17">
        <f t="shared" si="2"/>
        <v>21</v>
      </c>
      <c r="C31" s="17" t="s">
        <v>144</v>
      </c>
      <c r="D31" s="12" t="s">
        <v>172</v>
      </c>
      <c r="E31" s="12" t="s">
        <v>99</v>
      </c>
      <c r="F31" s="13" t="s">
        <v>13</v>
      </c>
      <c r="G31" s="43" t="s">
        <v>31</v>
      </c>
      <c r="H31" s="14">
        <f t="shared" ca="1" si="1"/>
        <v>152</v>
      </c>
      <c r="I31" s="14">
        <f t="shared" ca="1" si="5"/>
        <v>7.6</v>
      </c>
      <c r="J31" s="173">
        <v>42346</v>
      </c>
      <c r="K31" s="173">
        <v>42349</v>
      </c>
      <c r="L31" s="15" t="s">
        <v>111</v>
      </c>
      <c r="M31" s="16">
        <v>1</v>
      </c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3">
        <v>0.3</v>
      </c>
      <c r="AS31" s="127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29"/>
      <c r="BX31" s="127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29"/>
      <c r="DA31" s="127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3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3"/>
      <c r="FJ31" s="127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3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3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  <c r="IW31" s="113"/>
      <c r="IX31" s="116"/>
      <c r="IY31" s="116"/>
      <c r="IZ31" s="116"/>
      <c r="JA31" s="116"/>
      <c r="JB31" s="116"/>
      <c r="JC31" s="116"/>
      <c r="JD31" s="116"/>
      <c r="JE31" s="116"/>
      <c r="JF31" s="116"/>
      <c r="JG31" s="116"/>
      <c r="JH31" s="116"/>
      <c r="JI31" s="116"/>
      <c r="JJ31" s="116"/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6"/>
      <c r="JV31" s="116"/>
      <c r="JW31" s="116"/>
      <c r="JX31" s="116"/>
      <c r="JY31" s="116"/>
      <c r="JZ31" s="116"/>
      <c r="KA31" s="116"/>
      <c r="KB31" s="113"/>
      <c r="KC31" s="116"/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6"/>
      <c r="KO31" s="116"/>
      <c r="KP31" s="116"/>
      <c r="KQ31" s="116"/>
      <c r="KR31" s="116"/>
      <c r="KS31" s="116"/>
      <c r="KT31" s="116"/>
      <c r="KU31" s="116"/>
      <c r="KV31" s="116"/>
      <c r="KW31" s="116"/>
      <c r="KX31" s="116"/>
      <c r="KY31" s="116"/>
      <c r="KZ31" s="116"/>
      <c r="LA31" s="116"/>
      <c r="LB31" s="116"/>
      <c r="LC31" s="116"/>
      <c r="LD31" s="116"/>
      <c r="LE31" s="116"/>
      <c r="LF31" s="113"/>
      <c r="LG31" s="116"/>
      <c r="LH31" s="116"/>
      <c r="LI31" s="116"/>
      <c r="LJ31" s="116"/>
      <c r="LK31" s="116"/>
      <c r="LL31" s="116"/>
      <c r="LM31" s="116"/>
      <c r="LN31" s="116"/>
      <c r="LO31" s="116"/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6"/>
      <c r="MA31" s="116"/>
      <c r="MB31" s="116"/>
      <c r="MC31" s="116"/>
      <c r="MD31" s="116"/>
      <c r="ME31" s="116"/>
      <c r="MF31" s="116"/>
      <c r="MG31" s="116"/>
      <c r="MH31" s="116"/>
      <c r="MI31" s="116"/>
      <c r="MJ31" s="116"/>
      <c r="MK31" s="113"/>
      <c r="ML31" s="116"/>
      <c r="MM31" s="116"/>
      <c r="MN31" s="116"/>
      <c r="MO31" s="116"/>
      <c r="MP31" s="116"/>
      <c r="MQ31" s="116"/>
      <c r="MR31" s="116"/>
      <c r="MS31" s="116"/>
      <c r="MT31" s="116"/>
      <c r="MU31" s="116"/>
      <c r="MV31" s="116"/>
      <c r="MW31" s="116"/>
      <c r="MX31" s="116"/>
      <c r="MY31" s="116"/>
      <c r="MZ31" s="116"/>
      <c r="NA31" s="116"/>
      <c r="NB31" s="116"/>
      <c r="NC31" s="116"/>
      <c r="ND31" s="116"/>
      <c r="NE31" s="116"/>
      <c r="NF31" s="116"/>
      <c r="NG31" s="116"/>
      <c r="NH31" s="116"/>
      <c r="NI31" s="116"/>
      <c r="NJ31" s="116"/>
      <c r="NK31" s="116"/>
      <c r="NL31" s="116"/>
      <c r="NM31" s="116"/>
      <c r="NN31" s="116"/>
      <c r="NO31" s="113"/>
      <c r="NP31" s="116"/>
      <c r="NQ31" s="116"/>
      <c r="NR31" s="116"/>
      <c r="NS31" s="116"/>
      <c r="NT31" s="116"/>
      <c r="NU31" s="116"/>
      <c r="NV31" s="116"/>
      <c r="NW31" s="116"/>
      <c r="NX31" s="116"/>
      <c r="NY31" s="116"/>
      <c r="NZ31" s="116"/>
      <c r="OA31" s="116"/>
      <c r="OB31" s="116"/>
      <c r="OC31" s="116"/>
      <c r="OD31" s="116"/>
      <c r="OE31" s="116"/>
      <c r="OF31" s="116"/>
      <c r="OG31" s="116"/>
      <c r="OH31" s="116"/>
      <c r="OI31" s="116"/>
      <c r="OJ31" s="116"/>
      <c r="OK31" s="116"/>
      <c r="OL31" s="116"/>
      <c r="OM31" s="116"/>
      <c r="ON31" s="116"/>
      <c r="OO31" s="116"/>
      <c r="OP31" s="116"/>
      <c r="OQ31" s="116"/>
      <c r="OR31" s="116"/>
      <c r="OS31" s="116"/>
      <c r="OT31" s="113"/>
    </row>
    <row r="32" spans="1:410" s="188" customFormat="1" ht="15.75" customHeight="1" x14ac:dyDescent="0.15">
      <c r="A32" s="1"/>
      <c r="B32" s="17">
        <f t="shared" si="2"/>
        <v>22</v>
      </c>
      <c r="C32" s="17" t="s">
        <v>129</v>
      </c>
      <c r="D32" s="12" t="s">
        <v>173</v>
      </c>
      <c r="E32" s="12" t="s">
        <v>134</v>
      </c>
      <c r="F32" s="13" t="s">
        <v>13</v>
      </c>
      <c r="G32" s="43" t="s">
        <v>31</v>
      </c>
      <c r="H32" s="14">
        <f t="shared" ca="1" si="1"/>
        <v>29</v>
      </c>
      <c r="I32" s="14">
        <f t="shared" ca="1" si="5"/>
        <v>1.45</v>
      </c>
      <c r="J32" s="173">
        <v>42450</v>
      </c>
      <c r="K32" s="173">
        <v>42460</v>
      </c>
      <c r="L32" s="15" t="s">
        <v>18</v>
      </c>
      <c r="M32" s="16">
        <v>1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3"/>
      <c r="AS32" s="127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29"/>
      <c r="BX32" s="127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29"/>
      <c r="DA32" s="127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3">
        <v>0.9</v>
      </c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3"/>
      <c r="FJ32" s="127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3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3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3"/>
      <c r="IX32" s="116"/>
      <c r="IY32" s="116"/>
      <c r="IZ32" s="116"/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6"/>
      <c r="JO32" s="116"/>
      <c r="JP32" s="116"/>
      <c r="JQ32" s="116"/>
      <c r="JR32" s="116"/>
      <c r="JS32" s="116"/>
      <c r="JT32" s="116"/>
      <c r="JU32" s="116"/>
      <c r="JV32" s="116"/>
      <c r="JW32" s="116"/>
      <c r="JX32" s="116"/>
      <c r="JY32" s="116"/>
      <c r="JZ32" s="116"/>
      <c r="KA32" s="116"/>
      <c r="KB32" s="113"/>
      <c r="KC32" s="116"/>
      <c r="KD32" s="116"/>
      <c r="KE32" s="116"/>
      <c r="KF32" s="116"/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6"/>
      <c r="KU32" s="116"/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3"/>
      <c r="LG32" s="116"/>
      <c r="LH32" s="116"/>
      <c r="LI32" s="116"/>
      <c r="LJ32" s="116"/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6"/>
      <c r="LY32" s="116"/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3"/>
      <c r="ML32" s="116"/>
      <c r="MM32" s="116"/>
      <c r="MN32" s="116"/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6"/>
      <c r="NC32" s="116"/>
      <c r="ND32" s="116"/>
      <c r="NE32" s="116"/>
      <c r="NF32" s="116"/>
      <c r="NG32" s="116"/>
      <c r="NH32" s="116"/>
      <c r="NI32" s="116"/>
      <c r="NJ32" s="116"/>
      <c r="NK32" s="116"/>
      <c r="NL32" s="116"/>
      <c r="NM32" s="116"/>
      <c r="NN32" s="116"/>
      <c r="NO32" s="113"/>
      <c r="NP32" s="116"/>
      <c r="NQ32" s="116"/>
      <c r="NR32" s="116"/>
      <c r="NS32" s="116"/>
      <c r="NT32" s="116"/>
      <c r="NU32" s="116"/>
      <c r="NV32" s="116"/>
      <c r="NW32" s="116"/>
      <c r="NX32" s="116"/>
      <c r="NY32" s="116"/>
      <c r="NZ32" s="116"/>
      <c r="OA32" s="116"/>
      <c r="OB32" s="116"/>
      <c r="OC32" s="116"/>
      <c r="OD32" s="116"/>
      <c r="OE32" s="116"/>
      <c r="OF32" s="116"/>
      <c r="OG32" s="116"/>
      <c r="OH32" s="116"/>
      <c r="OI32" s="116"/>
      <c r="OJ32" s="116"/>
      <c r="OK32" s="116"/>
      <c r="OL32" s="116"/>
      <c r="OM32" s="116"/>
      <c r="ON32" s="116"/>
      <c r="OO32" s="116"/>
      <c r="OP32" s="116"/>
      <c r="OQ32" s="116"/>
      <c r="OR32" s="116"/>
      <c r="OS32" s="116"/>
      <c r="OT32" s="113"/>
    </row>
    <row r="33" spans="1:410" s="188" customFormat="1" ht="15.75" customHeight="1" x14ac:dyDescent="0.15">
      <c r="A33" s="1"/>
      <c r="B33" s="17">
        <f t="shared" si="2"/>
        <v>23</v>
      </c>
      <c r="C33" s="17" t="s">
        <v>144</v>
      </c>
      <c r="D33" s="12" t="s">
        <v>174</v>
      </c>
      <c r="E33" s="12" t="s">
        <v>121</v>
      </c>
      <c r="F33" s="13" t="s">
        <v>13</v>
      </c>
      <c r="G33" s="43" t="s">
        <v>31</v>
      </c>
      <c r="H33" s="14">
        <f t="shared" ca="1" si="1"/>
        <v>259</v>
      </c>
      <c r="I33" s="14">
        <f t="shared" ref="I33:I34" ca="1" si="7">H33/20</f>
        <v>12.95</v>
      </c>
      <c r="J33" s="173">
        <v>42440</v>
      </c>
      <c r="K33" s="173">
        <v>42450</v>
      </c>
      <c r="L33" s="15" t="s">
        <v>21</v>
      </c>
      <c r="M33" s="16">
        <v>1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3"/>
      <c r="AS33" s="127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29"/>
      <c r="BX33" s="127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29"/>
      <c r="DA33" s="127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3">
        <v>0.7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3"/>
      <c r="FJ33" s="127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3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3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  <c r="IW33" s="113"/>
      <c r="IX33" s="116"/>
      <c r="IY33" s="116"/>
      <c r="IZ33" s="116"/>
      <c r="JA33" s="116"/>
      <c r="JB33" s="116"/>
      <c r="JC33" s="116"/>
      <c r="JD33" s="116"/>
      <c r="JE33" s="116"/>
      <c r="JF33" s="116"/>
      <c r="JG33" s="116"/>
      <c r="JH33" s="116"/>
      <c r="JI33" s="116"/>
      <c r="JJ33" s="116"/>
      <c r="JK33" s="116"/>
      <c r="JL33" s="116"/>
      <c r="JM33" s="116"/>
      <c r="JN33" s="116"/>
      <c r="JO33" s="116"/>
      <c r="JP33" s="116"/>
      <c r="JQ33" s="116"/>
      <c r="JR33" s="116"/>
      <c r="JS33" s="116"/>
      <c r="JT33" s="116"/>
      <c r="JU33" s="116"/>
      <c r="JV33" s="116"/>
      <c r="JW33" s="116"/>
      <c r="JX33" s="116"/>
      <c r="JY33" s="116"/>
      <c r="JZ33" s="116"/>
      <c r="KA33" s="116"/>
      <c r="KB33" s="113"/>
      <c r="KC33" s="116"/>
      <c r="KD33" s="116"/>
      <c r="KE33" s="116"/>
      <c r="KF33" s="116"/>
      <c r="KG33" s="116"/>
      <c r="KH33" s="116"/>
      <c r="KI33" s="116"/>
      <c r="KJ33" s="116"/>
      <c r="KK33" s="116"/>
      <c r="KL33" s="116"/>
      <c r="KM33" s="116"/>
      <c r="KN33" s="116"/>
      <c r="KO33" s="116"/>
      <c r="KP33" s="116"/>
      <c r="KQ33" s="116"/>
      <c r="KR33" s="116"/>
      <c r="KS33" s="116"/>
      <c r="KT33" s="116"/>
      <c r="KU33" s="116"/>
      <c r="KV33" s="116"/>
      <c r="KW33" s="116"/>
      <c r="KX33" s="116"/>
      <c r="KY33" s="116"/>
      <c r="KZ33" s="116"/>
      <c r="LA33" s="116"/>
      <c r="LB33" s="116"/>
      <c r="LC33" s="116"/>
      <c r="LD33" s="116"/>
      <c r="LE33" s="116"/>
      <c r="LF33" s="113"/>
      <c r="LG33" s="116"/>
      <c r="LH33" s="116"/>
      <c r="LI33" s="116"/>
      <c r="LJ33" s="116"/>
      <c r="LK33" s="116"/>
      <c r="LL33" s="116"/>
      <c r="LM33" s="116"/>
      <c r="LN33" s="116"/>
      <c r="LO33" s="116"/>
      <c r="LP33" s="116"/>
      <c r="LQ33" s="116"/>
      <c r="LR33" s="116"/>
      <c r="LS33" s="116"/>
      <c r="LT33" s="116"/>
      <c r="LU33" s="116"/>
      <c r="LV33" s="116"/>
      <c r="LW33" s="116"/>
      <c r="LX33" s="116"/>
      <c r="LY33" s="116"/>
      <c r="LZ33" s="116"/>
      <c r="MA33" s="116"/>
      <c r="MB33" s="116"/>
      <c r="MC33" s="116"/>
      <c r="MD33" s="116"/>
      <c r="ME33" s="116"/>
      <c r="MF33" s="116"/>
      <c r="MG33" s="116"/>
      <c r="MH33" s="116"/>
      <c r="MI33" s="116"/>
      <c r="MJ33" s="116"/>
      <c r="MK33" s="113"/>
      <c r="ML33" s="116"/>
      <c r="MM33" s="116"/>
      <c r="MN33" s="116"/>
      <c r="MO33" s="116"/>
      <c r="MP33" s="116"/>
      <c r="MQ33" s="116"/>
      <c r="MR33" s="116"/>
      <c r="MS33" s="116"/>
      <c r="MT33" s="116"/>
      <c r="MU33" s="116"/>
      <c r="MV33" s="116"/>
      <c r="MW33" s="116"/>
      <c r="MX33" s="116"/>
      <c r="MY33" s="116"/>
      <c r="MZ33" s="116"/>
      <c r="NA33" s="116"/>
      <c r="NB33" s="116"/>
      <c r="NC33" s="116"/>
      <c r="ND33" s="116"/>
      <c r="NE33" s="116"/>
      <c r="NF33" s="116"/>
      <c r="NG33" s="116"/>
      <c r="NH33" s="116"/>
      <c r="NI33" s="116"/>
      <c r="NJ33" s="116"/>
      <c r="NK33" s="116"/>
      <c r="NL33" s="116"/>
      <c r="NM33" s="116"/>
      <c r="NN33" s="116"/>
      <c r="NO33" s="113"/>
      <c r="NP33" s="116"/>
      <c r="NQ33" s="116"/>
      <c r="NR33" s="116"/>
      <c r="NS33" s="116"/>
      <c r="NT33" s="116"/>
      <c r="NU33" s="116"/>
      <c r="NV33" s="116"/>
      <c r="NW33" s="116"/>
      <c r="NX33" s="116"/>
      <c r="NY33" s="116"/>
      <c r="NZ33" s="116"/>
      <c r="OA33" s="116"/>
      <c r="OB33" s="116"/>
      <c r="OC33" s="116"/>
      <c r="OD33" s="116"/>
      <c r="OE33" s="116"/>
      <c r="OF33" s="116"/>
      <c r="OG33" s="116"/>
      <c r="OH33" s="116"/>
      <c r="OI33" s="116"/>
      <c r="OJ33" s="116"/>
      <c r="OK33" s="116"/>
      <c r="OL33" s="116"/>
      <c r="OM33" s="116"/>
      <c r="ON33" s="116"/>
      <c r="OO33" s="116"/>
      <c r="OP33" s="116"/>
      <c r="OQ33" s="116"/>
      <c r="OR33" s="116"/>
      <c r="OS33" s="116"/>
      <c r="OT33" s="113"/>
    </row>
    <row r="34" spans="1:410" s="190" customFormat="1" ht="15.75" customHeight="1" x14ac:dyDescent="0.15">
      <c r="A34" s="1"/>
      <c r="B34" s="17">
        <f t="shared" si="2"/>
        <v>24</v>
      </c>
      <c r="C34" s="17" t="s">
        <v>129</v>
      </c>
      <c r="D34" s="12" t="s">
        <v>175</v>
      </c>
      <c r="E34" s="12" t="s">
        <v>99</v>
      </c>
      <c r="F34" s="13" t="s">
        <v>13</v>
      </c>
      <c r="G34" s="43" t="s">
        <v>20</v>
      </c>
      <c r="H34" s="14">
        <f t="shared" ca="1" si="1"/>
        <v>65</v>
      </c>
      <c r="I34" s="14">
        <f t="shared" ca="1" si="7"/>
        <v>3.25</v>
      </c>
      <c r="J34" s="173">
        <v>42450</v>
      </c>
      <c r="K34" s="175">
        <v>42457</v>
      </c>
      <c r="L34" s="15" t="s">
        <v>15</v>
      </c>
      <c r="M34" s="16">
        <v>1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3"/>
      <c r="AS34" s="127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29"/>
      <c r="BX34" s="127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29"/>
      <c r="DA34" s="127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3">
        <v>0.7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3"/>
      <c r="FJ34" s="127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3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28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3"/>
      <c r="IX34" s="127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6"/>
      <c r="JO34" s="116"/>
      <c r="JP34" s="116"/>
      <c r="JQ34" s="116"/>
      <c r="JR34" s="116"/>
      <c r="JS34" s="116"/>
      <c r="JT34" s="116"/>
      <c r="JU34" s="116"/>
      <c r="JV34" s="116"/>
      <c r="JW34" s="116"/>
      <c r="JX34" s="116"/>
      <c r="JY34" s="116"/>
      <c r="JZ34" s="116"/>
      <c r="KA34" s="116"/>
      <c r="KB34" s="156"/>
      <c r="KC34" s="127"/>
      <c r="KD34" s="116"/>
      <c r="KE34" s="116"/>
      <c r="KF34" s="116"/>
      <c r="KG34" s="116"/>
      <c r="KH34" s="116"/>
      <c r="KI34" s="116"/>
      <c r="KJ34" s="116"/>
      <c r="KK34" s="116"/>
      <c r="KL34" s="116"/>
      <c r="KM34" s="116"/>
      <c r="KN34" s="116"/>
      <c r="KO34" s="116"/>
      <c r="KP34" s="116"/>
      <c r="KQ34" s="116"/>
      <c r="KR34" s="116"/>
      <c r="KS34" s="116"/>
      <c r="KT34" s="116"/>
      <c r="KU34" s="116"/>
      <c r="KV34" s="116"/>
      <c r="KW34" s="116"/>
      <c r="KX34" s="116"/>
      <c r="KY34" s="116"/>
      <c r="KZ34" s="116"/>
      <c r="LA34" s="116"/>
      <c r="LB34" s="116"/>
      <c r="LC34" s="116"/>
      <c r="LD34" s="116"/>
      <c r="LE34" s="116"/>
      <c r="LF34" s="113"/>
      <c r="LG34" s="116"/>
      <c r="LH34" s="116"/>
      <c r="LI34" s="116"/>
      <c r="LJ34" s="116"/>
      <c r="LK34" s="116"/>
      <c r="LL34" s="116"/>
      <c r="LM34" s="116"/>
      <c r="LN34" s="116"/>
      <c r="LO34" s="116"/>
      <c r="LP34" s="116"/>
      <c r="LQ34" s="116"/>
      <c r="LR34" s="116"/>
      <c r="LS34" s="116"/>
      <c r="LT34" s="116"/>
      <c r="LU34" s="116"/>
      <c r="LV34" s="116"/>
      <c r="LW34" s="116"/>
      <c r="LX34" s="116"/>
      <c r="LY34" s="116"/>
      <c r="LZ34" s="116"/>
      <c r="MA34" s="116"/>
      <c r="MB34" s="116"/>
      <c r="MC34" s="116"/>
      <c r="MD34" s="116"/>
      <c r="ME34" s="116"/>
      <c r="MF34" s="116"/>
      <c r="MG34" s="116"/>
      <c r="MH34" s="116"/>
      <c r="MI34" s="116"/>
      <c r="MJ34" s="116"/>
      <c r="MK34" s="113"/>
      <c r="ML34" s="116"/>
      <c r="MM34" s="116"/>
      <c r="MN34" s="116"/>
      <c r="MO34" s="116"/>
      <c r="MP34" s="116"/>
      <c r="MQ34" s="116"/>
      <c r="MR34" s="116"/>
      <c r="MS34" s="116"/>
      <c r="MT34" s="116"/>
      <c r="MU34" s="116"/>
      <c r="MV34" s="116"/>
      <c r="MW34" s="116"/>
      <c r="MX34" s="116"/>
      <c r="MY34" s="116"/>
      <c r="MZ34" s="116"/>
      <c r="NA34" s="116"/>
      <c r="NB34" s="116"/>
      <c r="NC34" s="116"/>
      <c r="ND34" s="116"/>
      <c r="NE34" s="116"/>
      <c r="NF34" s="116"/>
      <c r="NG34" s="116"/>
      <c r="NH34" s="116"/>
      <c r="NI34" s="116"/>
      <c r="NJ34" s="116"/>
      <c r="NK34" s="116"/>
      <c r="NL34" s="116"/>
      <c r="NM34" s="116"/>
      <c r="NN34" s="116"/>
      <c r="NO34" s="113"/>
      <c r="NP34" s="116"/>
      <c r="NQ34" s="116"/>
      <c r="NR34" s="116"/>
      <c r="NS34" s="116"/>
      <c r="NT34" s="116"/>
      <c r="NU34" s="116"/>
      <c r="NV34" s="116"/>
      <c r="NW34" s="116"/>
      <c r="NX34" s="116"/>
      <c r="NY34" s="116"/>
      <c r="NZ34" s="116"/>
      <c r="OA34" s="116"/>
      <c r="OB34" s="116"/>
      <c r="OC34" s="116"/>
      <c r="OD34" s="116"/>
      <c r="OE34" s="116"/>
      <c r="OF34" s="116"/>
      <c r="OG34" s="116"/>
      <c r="OH34" s="116"/>
      <c r="OI34" s="116"/>
      <c r="OJ34" s="116"/>
      <c r="OK34" s="116"/>
      <c r="OL34" s="116"/>
      <c r="OM34" s="116"/>
      <c r="ON34" s="116"/>
      <c r="OO34" s="116"/>
      <c r="OP34" s="116"/>
      <c r="OQ34" s="116"/>
      <c r="OR34" s="116"/>
      <c r="OS34" s="116"/>
      <c r="OT34" s="113"/>
    </row>
    <row r="35" spans="1:410" s="191" customFormat="1" ht="15.75" customHeight="1" x14ac:dyDescent="0.15">
      <c r="A35" s="1"/>
      <c r="B35" s="17">
        <f t="shared" si="2"/>
        <v>25</v>
      </c>
      <c r="C35" s="17" t="s">
        <v>129</v>
      </c>
      <c r="D35" s="12" t="s">
        <v>176</v>
      </c>
      <c r="E35" s="12" t="s">
        <v>99</v>
      </c>
      <c r="F35" s="13" t="s">
        <v>13</v>
      </c>
      <c r="G35" s="43" t="s">
        <v>135</v>
      </c>
      <c r="H35" s="14">
        <f t="shared" ca="1" si="1"/>
        <v>92</v>
      </c>
      <c r="I35" s="14">
        <f ca="1">H35/20</f>
        <v>4.5999999999999996</v>
      </c>
      <c r="J35" s="173">
        <v>42436</v>
      </c>
      <c r="K35" s="173" t="s">
        <v>136</v>
      </c>
      <c r="L35" s="15" t="s">
        <v>18</v>
      </c>
      <c r="M35" s="16">
        <v>1</v>
      </c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3"/>
      <c r="AS35" s="127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29"/>
      <c r="BX35" s="127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29"/>
      <c r="DA35" s="127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3">
        <v>1.4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3">
        <v>1.8</v>
      </c>
      <c r="FJ35" s="127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3">
        <v>0.25</v>
      </c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3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  <c r="IW35" s="113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3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3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3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16"/>
      <c r="MX35" s="116"/>
      <c r="MY35" s="116"/>
      <c r="MZ35" s="116"/>
      <c r="NA35" s="116"/>
      <c r="NB35" s="116"/>
      <c r="NC35" s="116"/>
      <c r="ND35" s="116"/>
      <c r="NE35" s="116"/>
      <c r="NF35" s="116"/>
      <c r="NG35" s="116"/>
      <c r="NH35" s="116"/>
      <c r="NI35" s="116"/>
      <c r="NJ35" s="116"/>
      <c r="NK35" s="116"/>
      <c r="NL35" s="116"/>
      <c r="NM35" s="116"/>
      <c r="NN35" s="116"/>
      <c r="NO35" s="113"/>
      <c r="NP35" s="116"/>
      <c r="NQ35" s="116"/>
      <c r="NR35" s="116"/>
      <c r="NS35" s="116"/>
      <c r="NT35" s="116"/>
      <c r="NU35" s="116"/>
      <c r="NV35" s="116"/>
      <c r="NW35" s="116"/>
      <c r="NX35" s="116"/>
      <c r="NY35" s="116"/>
      <c r="NZ35" s="116"/>
      <c r="OA35" s="116"/>
      <c r="OB35" s="116"/>
      <c r="OC35" s="116"/>
      <c r="OD35" s="116"/>
      <c r="OE35" s="116"/>
      <c r="OF35" s="116"/>
      <c r="OG35" s="116"/>
      <c r="OH35" s="116"/>
      <c r="OI35" s="116"/>
      <c r="OJ35" s="116"/>
      <c r="OK35" s="116"/>
      <c r="OL35" s="116"/>
      <c r="OM35" s="116"/>
      <c r="ON35" s="116"/>
      <c r="OO35" s="116"/>
      <c r="OP35" s="116"/>
      <c r="OQ35" s="116"/>
      <c r="OR35" s="116"/>
      <c r="OS35" s="116"/>
      <c r="OT35" s="113"/>
    </row>
    <row r="36" spans="1:410" s="191" customFormat="1" ht="15.75" customHeight="1" x14ac:dyDescent="0.15">
      <c r="A36" s="1"/>
      <c r="B36" s="17">
        <f t="shared" si="2"/>
        <v>26</v>
      </c>
      <c r="C36" s="17" t="s">
        <v>129</v>
      </c>
      <c r="D36" s="12" t="s">
        <v>177</v>
      </c>
      <c r="E36" s="12" t="s">
        <v>99</v>
      </c>
      <c r="F36" s="13" t="s">
        <v>13</v>
      </c>
      <c r="G36" s="43" t="s">
        <v>20</v>
      </c>
      <c r="H36" s="14">
        <f t="shared" ca="1" si="1"/>
        <v>205</v>
      </c>
      <c r="I36" s="14">
        <f ca="1">H36/20</f>
        <v>10.25</v>
      </c>
      <c r="J36" s="173">
        <v>42471</v>
      </c>
      <c r="K36" s="173">
        <v>42482</v>
      </c>
      <c r="L36" s="15" t="s">
        <v>15</v>
      </c>
      <c r="M36" s="16">
        <v>1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3"/>
      <c r="AS36" s="127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29"/>
      <c r="BX36" s="127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29"/>
      <c r="DA36" s="127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3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3">
        <v>0.6</v>
      </c>
      <c r="FJ36" s="127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3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3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3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  <c r="JJ36" s="116"/>
      <c r="JK36" s="116"/>
      <c r="JL36" s="116"/>
      <c r="JM36" s="116"/>
      <c r="JN36" s="116"/>
      <c r="JO36" s="116"/>
      <c r="JP36" s="116"/>
      <c r="JQ36" s="116"/>
      <c r="JR36" s="116"/>
      <c r="JS36" s="116"/>
      <c r="JT36" s="116"/>
      <c r="JU36" s="116"/>
      <c r="JV36" s="116"/>
      <c r="JW36" s="116"/>
      <c r="JX36" s="116"/>
      <c r="JY36" s="116"/>
      <c r="JZ36" s="116"/>
      <c r="KA36" s="116"/>
      <c r="KB36" s="113"/>
      <c r="KC36" s="116"/>
      <c r="KD36" s="116"/>
      <c r="KE36" s="116"/>
      <c r="KF36" s="116"/>
      <c r="KG36" s="116"/>
      <c r="KH36" s="116"/>
      <c r="KI36" s="116"/>
      <c r="KJ36" s="116"/>
      <c r="KK36" s="116"/>
      <c r="KL36" s="116"/>
      <c r="KM36" s="116"/>
      <c r="KN36" s="116"/>
      <c r="KO36" s="116"/>
      <c r="KP36" s="116"/>
      <c r="KQ36" s="116"/>
      <c r="KR36" s="116"/>
      <c r="KS36" s="116"/>
      <c r="KT36" s="116"/>
      <c r="KU36" s="116"/>
      <c r="KV36" s="116"/>
      <c r="KW36" s="116"/>
      <c r="KX36" s="116"/>
      <c r="KY36" s="116"/>
      <c r="KZ36" s="116"/>
      <c r="LA36" s="116"/>
      <c r="LB36" s="116"/>
      <c r="LC36" s="116"/>
      <c r="LD36" s="116"/>
      <c r="LE36" s="116"/>
      <c r="LF36" s="113"/>
      <c r="LG36" s="116"/>
      <c r="LH36" s="116"/>
      <c r="LI36" s="116"/>
      <c r="LJ36" s="116"/>
      <c r="LK36" s="116"/>
      <c r="LL36" s="116"/>
      <c r="LM36" s="116"/>
      <c r="LN36" s="116"/>
      <c r="LO36" s="116"/>
      <c r="LP36" s="116"/>
      <c r="LQ36" s="116"/>
      <c r="LR36" s="116"/>
      <c r="LS36" s="116"/>
      <c r="LT36" s="116"/>
      <c r="LU36" s="116"/>
      <c r="LV36" s="116"/>
      <c r="LW36" s="116"/>
      <c r="LX36" s="116"/>
      <c r="LY36" s="116"/>
      <c r="LZ36" s="116"/>
      <c r="MA36" s="116"/>
      <c r="MB36" s="116"/>
      <c r="MC36" s="116"/>
      <c r="MD36" s="116"/>
      <c r="ME36" s="116"/>
      <c r="MF36" s="116"/>
      <c r="MG36" s="116"/>
      <c r="MH36" s="116"/>
      <c r="MI36" s="116"/>
      <c r="MJ36" s="116"/>
      <c r="MK36" s="113"/>
      <c r="ML36" s="116"/>
      <c r="MM36" s="116"/>
      <c r="MN36" s="116"/>
      <c r="MO36" s="116"/>
      <c r="MP36" s="116"/>
      <c r="MQ36" s="116"/>
      <c r="MR36" s="116"/>
      <c r="MS36" s="116"/>
      <c r="MT36" s="116"/>
      <c r="MU36" s="116"/>
      <c r="MV36" s="116"/>
      <c r="MW36" s="116"/>
      <c r="MX36" s="116"/>
      <c r="MY36" s="116"/>
      <c r="MZ36" s="116"/>
      <c r="NA36" s="116"/>
      <c r="NB36" s="116"/>
      <c r="NC36" s="116"/>
      <c r="ND36" s="116"/>
      <c r="NE36" s="116"/>
      <c r="NF36" s="116"/>
      <c r="NG36" s="116"/>
      <c r="NH36" s="116"/>
      <c r="NI36" s="116"/>
      <c r="NJ36" s="116"/>
      <c r="NK36" s="116"/>
      <c r="NL36" s="116"/>
      <c r="NM36" s="116"/>
      <c r="NN36" s="116"/>
      <c r="NO36" s="113"/>
      <c r="NP36" s="116"/>
      <c r="NQ36" s="116"/>
      <c r="NR36" s="116"/>
      <c r="NS36" s="116"/>
      <c r="NT36" s="116"/>
      <c r="NU36" s="116"/>
      <c r="NV36" s="116"/>
      <c r="NW36" s="116"/>
      <c r="NX36" s="116"/>
      <c r="NY36" s="116"/>
      <c r="NZ36" s="116"/>
      <c r="OA36" s="116"/>
      <c r="OB36" s="116"/>
      <c r="OC36" s="116"/>
      <c r="OD36" s="116"/>
      <c r="OE36" s="116"/>
      <c r="OF36" s="116"/>
      <c r="OG36" s="116"/>
      <c r="OH36" s="116"/>
      <c r="OI36" s="116"/>
      <c r="OJ36" s="116"/>
      <c r="OK36" s="116"/>
      <c r="OL36" s="116"/>
      <c r="OM36" s="116"/>
      <c r="ON36" s="116"/>
      <c r="OO36" s="116"/>
      <c r="OP36" s="116"/>
      <c r="OQ36" s="116"/>
      <c r="OR36" s="116"/>
      <c r="OS36" s="116"/>
      <c r="OT36" s="113"/>
    </row>
    <row r="37" spans="1:410" s="192" customFormat="1" ht="15.75" customHeight="1" x14ac:dyDescent="0.15">
      <c r="A37" s="1"/>
      <c r="B37" s="17">
        <f t="shared" si="2"/>
        <v>27</v>
      </c>
      <c r="C37" s="17" t="s">
        <v>144</v>
      </c>
      <c r="D37" s="12" t="s">
        <v>178</v>
      </c>
      <c r="E37" s="12" t="s">
        <v>99</v>
      </c>
      <c r="F37" s="13" t="s">
        <v>13</v>
      </c>
      <c r="G37" s="43" t="s">
        <v>20</v>
      </c>
      <c r="H37" s="14">
        <f t="shared" ca="1" si="1"/>
        <v>73</v>
      </c>
      <c r="I37" s="14">
        <f ca="1">H37/20</f>
        <v>3.65</v>
      </c>
      <c r="J37" s="173">
        <v>42461</v>
      </c>
      <c r="K37" s="173">
        <v>42465</v>
      </c>
      <c r="L37" s="15" t="s">
        <v>15</v>
      </c>
      <c r="M37" s="16">
        <v>1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3"/>
      <c r="AS37" s="127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29"/>
      <c r="BX37" s="127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29"/>
      <c r="DA37" s="127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3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3">
        <v>0.3</v>
      </c>
      <c r="FJ37" s="127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3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3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  <c r="IW37" s="113"/>
      <c r="IX37" s="116"/>
      <c r="IY37" s="116"/>
      <c r="IZ37" s="116"/>
      <c r="JA37" s="116"/>
      <c r="JB37" s="116"/>
      <c r="JC37" s="116"/>
      <c r="JD37" s="116"/>
      <c r="JE37" s="116"/>
      <c r="JF37" s="116"/>
      <c r="JG37" s="116"/>
      <c r="JH37" s="116"/>
      <c r="JI37" s="116"/>
      <c r="JJ37" s="116"/>
      <c r="JK37" s="116"/>
      <c r="JL37" s="116"/>
      <c r="JM37" s="116"/>
      <c r="JN37" s="116"/>
      <c r="JO37" s="116"/>
      <c r="JP37" s="116"/>
      <c r="JQ37" s="116"/>
      <c r="JR37" s="116"/>
      <c r="JS37" s="116"/>
      <c r="JT37" s="116"/>
      <c r="JU37" s="116"/>
      <c r="JV37" s="116"/>
      <c r="JW37" s="116"/>
      <c r="JX37" s="116"/>
      <c r="JY37" s="116"/>
      <c r="JZ37" s="116"/>
      <c r="KA37" s="116"/>
      <c r="KB37" s="113"/>
      <c r="KC37" s="116"/>
      <c r="KD37" s="116"/>
      <c r="KE37" s="116"/>
      <c r="KF37" s="116"/>
      <c r="KG37" s="116"/>
      <c r="KH37" s="116"/>
      <c r="KI37" s="116"/>
      <c r="KJ37" s="116"/>
      <c r="KK37" s="116"/>
      <c r="KL37" s="116"/>
      <c r="KM37" s="116"/>
      <c r="KN37" s="116"/>
      <c r="KO37" s="116"/>
      <c r="KP37" s="116"/>
      <c r="KQ37" s="116"/>
      <c r="KR37" s="116"/>
      <c r="KS37" s="116"/>
      <c r="KT37" s="116"/>
      <c r="KU37" s="116"/>
      <c r="KV37" s="116"/>
      <c r="KW37" s="116"/>
      <c r="KX37" s="116"/>
      <c r="KY37" s="116"/>
      <c r="KZ37" s="116"/>
      <c r="LA37" s="116"/>
      <c r="LB37" s="116"/>
      <c r="LC37" s="116"/>
      <c r="LD37" s="116"/>
      <c r="LE37" s="116"/>
      <c r="LF37" s="113"/>
      <c r="LG37" s="116"/>
      <c r="LH37" s="116"/>
      <c r="LI37" s="116"/>
      <c r="LJ37" s="116"/>
      <c r="LK37" s="116"/>
      <c r="LL37" s="116"/>
      <c r="LM37" s="116"/>
      <c r="LN37" s="116"/>
      <c r="LO37" s="116"/>
      <c r="LP37" s="116"/>
      <c r="LQ37" s="116"/>
      <c r="LR37" s="116"/>
      <c r="LS37" s="116"/>
      <c r="LT37" s="116"/>
      <c r="LU37" s="116"/>
      <c r="LV37" s="116"/>
      <c r="LW37" s="116"/>
      <c r="LX37" s="116"/>
      <c r="LY37" s="116"/>
      <c r="LZ37" s="116"/>
      <c r="MA37" s="116"/>
      <c r="MB37" s="116"/>
      <c r="MC37" s="116"/>
      <c r="MD37" s="116"/>
      <c r="ME37" s="116"/>
      <c r="MF37" s="116"/>
      <c r="MG37" s="116"/>
      <c r="MH37" s="116"/>
      <c r="MI37" s="116"/>
      <c r="MJ37" s="116"/>
      <c r="MK37" s="113"/>
      <c r="ML37" s="116"/>
      <c r="MM37" s="116"/>
      <c r="MN37" s="116"/>
      <c r="MO37" s="116"/>
      <c r="MP37" s="116"/>
      <c r="MQ37" s="116"/>
      <c r="MR37" s="116"/>
      <c r="MS37" s="116"/>
      <c r="MT37" s="116"/>
      <c r="MU37" s="116"/>
      <c r="MV37" s="116"/>
      <c r="MW37" s="116"/>
      <c r="MX37" s="116"/>
      <c r="MY37" s="116"/>
      <c r="MZ37" s="116"/>
      <c r="NA37" s="116"/>
      <c r="NB37" s="116"/>
      <c r="NC37" s="116"/>
      <c r="ND37" s="116"/>
      <c r="NE37" s="116"/>
      <c r="NF37" s="116"/>
      <c r="NG37" s="116"/>
      <c r="NH37" s="116"/>
      <c r="NI37" s="116"/>
      <c r="NJ37" s="116"/>
      <c r="NK37" s="116"/>
      <c r="NL37" s="116"/>
      <c r="NM37" s="116"/>
      <c r="NN37" s="116"/>
      <c r="NO37" s="113"/>
      <c r="NP37" s="116"/>
      <c r="NQ37" s="116"/>
      <c r="NR37" s="116"/>
      <c r="NS37" s="116"/>
      <c r="NT37" s="116"/>
      <c r="NU37" s="116"/>
      <c r="NV37" s="116"/>
      <c r="NW37" s="116"/>
      <c r="NX37" s="116"/>
      <c r="NY37" s="116"/>
      <c r="NZ37" s="116"/>
      <c r="OA37" s="116"/>
      <c r="OB37" s="116"/>
      <c r="OC37" s="116"/>
      <c r="OD37" s="116"/>
      <c r="OE37" s="116"/>
      <c r="OF37" s="116"/>
      <c r="OG37" s="116"/>
      <c r="OH37" s="116"/>
      <c r="OI37" s="116"/>
      <c r="OJ37" s="116"/>
      <c r="OK37" s="116"/>
      <c r="OL37" s="116"/>
      <c r="OM37" s="116"/>
      <c r="ON37" s="116"/>
      <c r="OO37" s="116"/>
      <c r="OP37" s="116"/>
      <c r="OQ37" s="116"/>
      <c r="OR37" s="116"/>
      <c r="OS37" s="116"/>
      <c r="OT37" s="113"/>
    </row>
    <row r="38" spans="1:410" s="193" customFormat="1" ht="15.75" customHeight="1" x14ac:dyDescent="0.15">
      <c r="A38" s="1"/>
      <c r="B38" s="17">
        <f t="shared" si="2"/>
        <v>28</v>
      </c>
      <c r="C38" s="17" t="s">
        <v>16</v>
      </c>
      <c r="D38" s="12" t="s">
        <v>179</v>
      </c>
      <c r="E38" s="12" t="s">
        <v>123</v>
      </c>
      <c r="F38" s="13" t="s">
        <v>13</v>
      </c>
      <c r="G38" s="43" t="s">
        <v>31</v>
      </c>
      <c r="H38" s="14">
        <f t="shared" ca="1" si="1"/>
        <v>190</v>
      </c>
      <c r="I38" s="14">
        <f t="shared" ref="I38:I72" ca="1" si="8">H38/20</f>
        <v>9.5</v>
      </c>
      <c r="J38" s="173">
        <v>42522</v>
      </c>
      <c r="K38" s="173">
        <v>42735</v>
      </c>
      <c r="L38" s="15" t="s">
        <v>15</v>
      </c>
      <c r="M38" s="16">
        <v>0.4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3"/>
      <c r="AS38" s="127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29"/>
      <c r="BX38" s="127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29"/>
      <c r="DA38" s="127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3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3"/>
      <c r="FJ38" s="127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3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3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3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  <c r="JJ38" s="116"/>
      <c r="JK38" s="116"/>
      <c r="JL38" s="116"/>
      <c r="JM38" s="116"/>
      <c r="JN38" s="116"/>
      <c r="JO38" s="116"/>
      <c r="JP38" s="116"/>
      <c r="JQ38" s="116"/>
      <c r="JR38" s="116"/>
      <c r="JS38" s="116"/>
      <c r="JT38" s="116"/>
      <c r="JU38" s="116"/>
      <c r="JV38" s="116"/>
      <c r="JW38" s="116"/>
      <c r="JX38" s="116"/>
      <c r="JY38" s="116"/>
      <c r="JZ38" s="116"/>
      <c r="KA38" s="116"/>
      <c r="KB38" s="113">
        <v>0.8</v>
      </c>
      <c r="KC38" s="116"/>
      <c r="KD38" s="116"/>
      <c r="KE38" s="116"/>
      <c r="KF38" s="116"/>
      <c r="KG38" s="116"/>
      <c r="KH38" s="116"/>
      <c r="KI38" s="116"/>
      <c r="KJ38" s="116"/>
      <c r="KK38" s="116"/>
      <c r="KL38" s="116"/>
      <c r="KM38" s="116"/>
      <c r="KN38" s="116"/>
      <c r="KO38" s="116"/>
      <c r="KP38" s="116"/>
      <c r="KQ38" s="116"/>
      <c r="KR38" s="116"/>
      <c r="KS38" s="116"/>
      <c r="KT38" s="116"/>
      <c r="KU38" s="116"/>
      <c r="KV38" s="116"/>
      <c r="KW38" s="116"/>
      <c r="KX38" s="116"/>
      <c r="KY38" s="116"/>
      <c r="KZ38" s="116"/>
      <c r="LA38" s="116"/>
      <c r="LB38" s="116"/>
      <c r="LC38" s="116"/>
      <c r="LD38" s="116"/>
      <c r="LE38" s="116"/>
      <c r="LF38" s="113"/>
      <c r="LG38" s="116"/>
      <c r="LH38" s="116"/>
      <c r="LI38" s="116"/>
      <c r="LJ38" s="116"/>
      <c r="LK38" s="116"/>
      <c r="LL38" s="116"/>
      <c r="LM38" s="116"/>
      <c r="LN38" s="116"/>
      <c r="LO38" s="116"/>
      <c r="LP38" s="116"/>
      <c r="LQ38" s="116"/>
      <c r="LR38" s="116"/>
      <c r="LS38" s="116"/>
      <c r="LT38" s="116"/>
      <c r="LU38" s="116"/>
      <c r="LV38" s="116"/>
      <c r="LW38" s="116"/>
      <c r="LX38" s="116"/>
      <c r="LY38" s="116"/>
      <c r="LZ38" s="116"/>
      <c r="MA38" s="116"/>
      <c r="MB38" s="116"/>
      <c r="MC38" s="116"/>
      <c r="MD38" s="116"/>
      <c r="ME38" s="116"/>
      <c r="MF38" s="116"/>
      <c r="MG38" s="116"/>
      <c r="MH38" s="116"/>
      <c r="MI38" s="116"/>
      <c r="MJ38" s="116"/>
      <c r="MK38" s="113">
        <v>3.15</v>
      </c>
      <c r="ML38" s="116"/>
      <c r="MM38" s="116"/>
      <c r="MN38" s="116"/>
      <c r="MO38" s="116"/>
      <c r="MP38" s="116"/>
      <c r="MQ38" s="116"/>
      <c r="MR38" s="116"/>
      <c r="MS38" s="116"/>
      <c r="MT38" s="116"/>
      <c r="MU38" s="116"/>
      <c r="MV38" s="116"/>
      <c r="MW38" s="116"/>
      <c r="MX38" s="116"/>
      <c r="MY38" s="116"/>
      <c r="MZ38" s="116"/>
      <c r="NA38" s="116"/>
      <c r="NB38" s="116"/>
      <c r="NC38" s="116"/>
      <c r="ND38" s="116"/>
      <c r="NE38" s="116"/>
      <c r="NF38" s="116"/>
      <c r="NG38" s="116"/>
      <c r="NH38" s="116"/>
      <c r="NI38" s="116"/>
      <c r="NJ38" s="116"/>
      <c r="NK38" s="116"/>
      <c r="NL38" s="116"/>
      <c r="NM38" s="116"/>
      <c r="NN38" s="116"/>
      <c r="NO38" s="113">
        <v>4</v>
      </c>
      <c r="NP38" s="116"/>
      <c r="NQ38" s="116"/>
      <c r="NR38" s="116"/>
      <c r="NS38" s="116"/>
      <c r="NT38" s="116"/>
      <c r="NU38" s="116"/>
      <c r="NV38" s="116"/>
      <c r="NW38" s="116"/>
      <c r="NX38" s="116"/>
      <c r="NY38" s="116"/>
      <c r="NZ38" s="116"/>
      <c r="OA38" s="116"/>
      <c r="OB38" s="116"/>
      <c r="OC38" s="116"/>
      <c r="OD38" s="116"/>
      <c r="OE38" s="116"/>
      <c r="OF38" s="116"/>
      <c r="OG38" s="116"/>
      <c r="OH38" s="116"/>
      <c r="OI38" s="116"/>
      <c r="OJ38" s="116"/>
      <c r="OK38" s="116"/>
      <c r="OL38" s="116"/>
      <c r="OM38" s="116"/>
      <c r="ON38" s="116"/>
      <c r="OO38" s="116"/>
      <c r="OP38" s="116"/>
      <c r="OQ38" s="116"/>
      <c r="OR38" s="116"/>
      <c r="OS38" s="116"/>
      <c r="OT38" s="113">
        <v>4</v>
      </c>
    </row>
    <row r="39" spans="1:410" s="193" customFormat="1" ht="15.75" customHeight="1" x14ac:dyDescent="0.15">
      <c r="A39" s="1"/>
      <c r="B39" s="17">
        <f t="shared" si="2"/>
        <v>29</v>
      </c>
      <c r="C39" s="17" t="s">
        <v>129</v>
      </c>
      <c r="D39" s="12" t="s">
        <v>180</v>
      </c>
      <c r="E39" s="12" t="s">
        <v>103</v>
      </c>
      <c r="F39" s="13" t="s">
        <v>13</v>
      </c>
      <c r="G39" s="43" t="s">
        <v>31</v>
      </c>
      <c r="H39" s="14">
        <f t="shared" ca="1" si="1"/>
        <v>61</v>
      </c>
      <c r="I39" s="14">
        <f t="shared" ca="1" si="8"/>
        <v>3.05</v>
      </c>
      <c r="J39" s="173">
        <v>42475</v>
      </c>
      <c r="K39" s="173">
        <v>42505</v>
      </c>
      <c r="L39" s="15" t="s">
        <v>15</v>
      </c>
      <c r="M39" s="16">
        <v>1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3"/>
      <c r="AS39" s="127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29"/>
      <c r="BX39" s="127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29"/>
      <c r="DA39" s="127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3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3">
        <v>0.7</v>
      </c>
      <c r="FJ39" s="127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3">
        <f>0.7+0.4</f>
        <v>1.1000000000000001</v>
      </c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3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  <c r="IW39" s="113"/>
      <c r="IX39" s="116"/>
      <c r="IY39" s="116"/>
      <c r="IZ39" s="116"/>
      <c r="JA39" s="116"/>
      <c r="JB39" s="116"/>
      <c r="JC39" s="116"/>
      <c r="JD39" s="116"/>
      <c r="JE39" s="116"/>
      <c r="JF39" s="116"/>
      <c r="JG39" s="116"/>
      <c r="JH39" s="116"/>
      <c r="JI39" s="116"/>
      <c r="JJ39" s="116"/>
      <c r="JK39" s="116"/>
      <c r="JL39" s="116"/>
      <c r="JM39" s="116"/>
      <c r="JN39" s="116"/>
      <c r="JO39" s="116"/>
      <c r="JP39" s="116"/>
      <c r="JQ39" s="116"/>
      <c r="JR39" s="116"/>
      <c r="JS39" s="116"/>
      <c r="JT39" s="116"/>
      <c r="JU39" s="116"/>
      <c r="JV39" s="116"/>
      <c r="JW39" s="116"/>
      <c r="JX39" s="116"/>
      <c r="JY39" s="116"/>
      <c r="JZ39" s="116"/>
      <c r="KA39" s="116"/>
      <c r="KB39" s="113"/>
      <c r="KC39" s="116"/>
      <c r="KD39" s="116"/>
      <c r="KE39" s="116"/>
      <c r="KF39" s="116"/>
      <c r="KG39" s="116"/>
      <c r="KH39" s="116"/>
      <c r="KI39" s="116"/>
      <c r="KJ39" s="116"/>
      <c r="KK39" s="116"/>
      <c r="KL39" s="116"/>
      <c r="KM39" s="116"/>
      <c r="KN39" s="116"/>
      <c r="KO39" s="116"/>
      <c r="KP39" s="116"/>
      <c r="KQ39" s="116"/>
      <c r="KR39" s="116"/>
      <c r="KS39" s="116"/>
      <c r="KT39" s="116"/>
      <c r="KU39" s="116"/>
      <c r="KV39" s="116"/>
      <c r="KW39" s="116"/>
      <c r="KX39" s="116"/>
      <c r="KY39" s="116"/>
      <c r="KZ39" s="116"/>
      <c r="LA39" s="116"/>
      <c r="LB39" s="116"/>
      <c r="LC39" s="116"/>
      <c r="LD39" s="116"/>
      <c r="LE39" s="116"/>
      <c r="LF39" s="113"/>
      <c r="LG39" s="116"/>
      <c r="LH39" s="116"/>
      <c r="LI39" s="116"/>
      <c r="LJ39" s="116"/>
      <c r="LK39" s="116"/>
      <c r="LL39" s="116"/>
      <c r="LM39" s="116"/>
      <c r="LN39" s="116"/>
      <c r="LO39" s="116"/>
      <c r="LP39" s="116"/>
      <c r="LQ39" s="116"/>
      <c r="LR39" s="116"/>
      <c r="LS39" s="116"/>
      <c r="LT39" s="116"/>
      <c r="LU39" s="116"/>
      <c r="LV39" s="116"/>
      <c r="LW39" s="116"/>
      <c r="LX39" s="116"/>
      <c r="LY39" s="116"/>
      <c r="LZ39" s="116"/>
      <c r="MA39" s="116"/>
      <c r="MB39" s="116"/>
      <c r="MC39" s="116"/>
      <c r="MD39" s="116"/>
      <c r="ME39" s="116"/>
      <c r="MF39" s="116"/>
      <c r="MG39" s="116"/>
      <c r="MH39" s="116"/>
      <c r="MI39" s="116"/>
      <c r="MJ39" s="116"/>
      <c r="MK39" s="113"/>
      <c r="ML39" s="116"/>
      <c r="MM39" s="116"/>
      <c r="MN39" s="116"/>
      <c r="MO39" s="116"/>
      <c r="MP39" s="116"/>
      <c r="MQ39" s="116"/>
      <c r="MR39" s="116"/>
      <c r="MS39" s="116"/>
      <c r="MT39" s="116"/>
      <c r="MU39" s="116"/>
      <c r="MV39" s="116"/>
      <c r="MW39" s="116"/>
      <c r="MX39" s="116"/>
      <c r="MY39" s="116"/>
      <c r="MZ39" s="116"/>
      <c r="NA39" s="116"/>
      <c r="NB39" s="116"/>
      <c r="NC39" s="116"/>
      <c r="ND39" s="116"/>
      <c r="NE39" s="116"/>
      <c r="NF39" s="116"/>
      <c r="NG39" s="116"/>
      <c r="NH39" s="116"/>
      <c r="NI39" s="116"/>
      <c r="NJ39" s="116"/>
      <c r="NK39" s="116"/>
      <c r="NL39" s="116"/>
      <c r="NM39" s="116"/>
      <c r="NN39" s="116"/>
      <c r="NO39" s="113"/>
      <c r="NP39" s="116"/>
      <c r="NQ39" s="116"/>
      <c r="NR39" s="116"/>
      <c r="NS39" s="116"/>
      <c r="NT39" s="116"/>
      <c r="NU39" s="116"/>
      <c r="NV39" s="116"/>
      <c r="NW39" s="116"/>
      <c r="NX39" s="116"/>
      <c r="NY39" s="116"/>
      <c r="NZ39" s="116"/>
      <c r="OA39" s="116"/>
      <c r="OB39" s="116"/>
      <c r="OC39" s="116"/>
      <c r="OD39" s="116"/>
      <c r="OE39" s="116"/>
      <c r="OF39" s="116"/>
      <c r="OG39" s="116"/>
      <c r="OH39" s="116"/>
      <c r="OI39" s="116"/>
      <c r="OJ39" s="116"/>
      <c r="OK39" s="116"/>
      <c r="OL39" s="116"/>
      <c r="OM39" s="116"/>
      <c r="ON39" s="116"/>
      <c r="OO39" s="116"/>
      <c r="OP39" s="116"/>
      <c r="OQ39" s="116"/>
      <c r="OR39" s="116"/>
      <c r="OS39" s="116"/>
      <c r="OT39" s="113"/>
    </row>
    <row r="40" spans="1:410" s="194" customFormat="1" ht="15.75" customHeight="1" x14ac:dyDescent="0.15">
      <c r="A40" s="1"/>
      <c r="B40" s="17">
        <f t="shared" si="2"/>
        <v>30</v>
      </c>
      <c r="C40" s="17" t="s">
        <v>129</v>
      </c>
      <c r="D40" s="12" t="s">
        <v>181</v>
      </c>
      <c r="E40" s="12" t="s">
        <v>99</v>
      </c>
      <c r="F40" s="13" t="s">
        <v>13</v>
      </c>
      <c r="G40" s="43" t="s">
        <v>31</v>
      </c>
      <c r="H40" s="14">
        <f t="shared" ca="1" si="1"/>
        <v>55</v>
      </c>
      <c r="I40" s="14">
        <f t="shared" ca="1" si="8"/>
        <v>2.75</v>
      </c>
      <c r="J40" s="173">
        <v>42485</v>
      </c>
      <c r="K40" s="173">
        <v>42487</v>
      </c>
      <c r="L40" s="15" t="s">
        <v>15</v>
      </c>
      <c r="M40" s="16">
        <v>1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3"/>
      <c r="AS40" s="127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29"/>
      <c r="BX40" s="127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29"/>
      <c r="DA40" s="127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3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3">
        <v>0.3</v>
      </c>
      <c r="FJ40" s="127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3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3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  <c r="IW40" s="113"/>
      <c r="IX40" s="116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3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3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3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6"/>
      <c r="NJ40" s="116"/>
      <c r="NK40" s="116"/>
      <c r="NL40" s="116"/>
      <c r="NM40" s="116"/>
      <c r="NN40" s="116"/>
      <c r="NO40" s="113"/>
      <c r="NP40" s="116"/>
      <c r="NQ40" s="116"/>
      <c r="NR40" s="116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3"/>
    </row>
    <row r="41" spans="1:410" s="194" customFormat="1" ht="15.75" customHeight="1" x14ac:dyDescent="0.15">
      <c r="A41" s="1"/>
      <c r="B41" s="17">
        <f t="shared" si="2"/>
        <v>31</v>
      </c>
      <c r="C41" s="17" t="s">
        <v>129</v>
      </c>
      <c r="D41" s="12" t="s">
        <v>182</v>
      </c>
      <c r="E41" s="12" t="s">
        <v>99</v>
      </c>
      <c r="F41" s="13" t="s">
        <v>13</v>
      </c>
      <c r="G41" s="43" t="s">
        <v>22</v>
      </c>
      <c r="H41" s="14">
        <f t="shared" ca="1" si="1"/>
        <v>139</v>
      </c>
      <c r="I41" s="14">
        <f t="shared" ca="1" si="8"/>
        <v>6.95</v>
      </c>
      <c r="J41" s="173">
        <v>42487</v>
      </c>
      <c r="K41" s="173">
        <v>42496</v>
      </c>
      <c r="L41" s="15" t="s">
        <v>15</v>
      </c>
      <c r="M41" s="16">
        <v>1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3"/>
      <c r="AS41" s="127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29"/>
      <c r="BX41" s="127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29"/>
      <c r="DA41" s="127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3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3"/>
      <c r="FJ41" s="127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3">
        <v>0.4</v>
      </c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3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3"/>
      <c r="IX41" s="116"/>
      <c r="IY41" s="116"/>
      <c r="IZ41" s="116"/>
      <c r="JA41" s="116"/>
      <c r="JB41" s="116"/>
      <c r="JC41" s="116"/>
      <c r="JD41" s="116"/>
      <c r="JE41" s="116"/>
      <c r="JF41" s="116"/>
      <c r="JG41" s="116"/>
      <c r="JH41" s="116"/>
      <c r="JI41" s="116"/>
      <c r="JJ41" s="116"/>
      <c r="JK41" s="116"/>
      <c r="JL41" s="116"/>
      <c r="JM41" s="116"/>
      <c r="JN41" s="116"/>
      <c r="JO41" s="116"/>
      <c r="JP41" s="116"/>
      <c r="JQ41" s="116"/>
      <c r="JR41" s="116"/>
      <c r="JS41" s="116"/>
      <c r="JT41" s="116"/>
      <c r="JU41" s="116"/>
      <c r="JV41" s="116"/>
      <c r="JW41" s="116"/>
      <c r="JX41" s="116"/>
      <c r="JY41" s="116"/>
      <c r="JZ41" s="116"/>
      <c r="KA41" s="116"/>
      <c r="KB41" s="113"/>
      <c r="KC41" s="116"/>
      <c r="KD41" s="116"/>
      <c r="KE41" s="116"/>
      <c r="KF41" s="116"/>
      <c r="KG41" s="116"/>
      <c r="KH41" s="116"/>
      <c r="KI41" s="116"/>
      <c r="KJ41" s="116"/>
      <c r="KK41" s="116"/>
      <c r="KL41" s="116"/>
      <c r="KM41" s="116"/>
      <c r="KN41" s="116"/>
      <c r="KO41" s="116"/>
      <c r="KP41" s="116"/>
      <c r="KQ41" s="116"/>
      <c r="KR41" s="116"/>
      <c r="KS41" s="116"/>
      <c r="KT41" s="116"/>
      <c r="KU41" s="116"/>
      <c r="KV41" s="116"/>
      <c r="KW41" s="116"/>
      <c r="KX41" s="116"/>
      <c r="KY41" s="116"/>
      <c r="KZ41" s="116"/>
      <c r="LA41" s="116"/>
      <c r="LB41" s="116"/>
      <c r="LC41" s="116"/>
      <c r="LD41" s="116"/>
      <c r="LE41" s="116"/>
      <c r="LF41" s="113"/>
      <c r="LG41" s="116"/>
      <c r="LH41" s="116"/>
      <c r="LI41" s="116"/>
      <c r="LJ41" s="116"/>
      <c r="LK41" s="116"/>
      <c r="LL41" s="116"/>
      <c r="LM41" s="116"/>
      <c r="LN41" s="116"/>
      <c r="LO41" s="116"/>
      <c r="LP41" s="116"/>
      <c r="LQ41" s="116"/>
      <c r="LR41" s="116"/>
      <c r="LS41" s="116"/>
      <c r="LT41" s="116"/>
      <c r="LU41" s="116"/>
      <c r="LV41" s="116"/>
      <c r="LW41" s="116"/>
      <c r="LX41" s="116"/>
      <c r="LY41" s="116"/>
      <c r="LZ41" s="116"/>
      <c r="MA41" s="116"/>
      <c r="MB41" s="116"/>
      <c r="MC41" s="116"/>
      <c r="MD41" s="116"/>
      <c r="ME41" s="116"/>
      <c r="MF41" s="116"/>
      <c r="MG41" s="116"/>
      <c r="MH41" s="116"/>
      <c r="MI41" s="116"/>
      <c r="MJ41" s="116"/>
      <c r="MK41" s="113"/>
      <c r="ML41" s="116"/>
      <c r="MM41" s="116"/>
      <c r="MN41" s="116"/>
      <c r="MO41" s="116"/>
      <c r="MP41" s="116"/>
      <c r="MQ41" s="116"/>
      <c r="MR41" s="116"/>
      <c r="MS41" s="116"/>
      <c r="MT41" s="116"/>
      <c r="MU41" s="116"/>
      <c r="MV41" s="116"/>
      <c r="MW41" s="116"/>
      <c r="MX41" s="116"/>
      <c r="MY41" s="116"/>
      <c r="MZ41" s="116"/>
      <c r="NA41" s="116"/>
      <c r="NB41" s="116"/>
      <c r="NC41" s="116"/>
      <c r="ND41" s="116"/>
      <c r="NE41" s="116"/>
      <c r="NF41" s="116"/>
      <c r="NG41" s="116"/>
      <c r="NH41" s="116"/>
      <c r="NI41" s="116"/>
      <c r="NJ41" s="116"/>
      <c r="NK41" s="116"/>
      <c r="NL41" s="116"/>
      <c r="NM41" s="116"/>
      <c r="NN41" s="116"/>
      <c r="NO41" s="113"/>
      <c r="NP41" s="116"/>
      <c r="NQ41" s="116"/>
      <c r="NR41" s="116"/>
      <c r="NS41" s="116"/>
      <c r="NT41" s="116"/>
      <c r="NU41" s="116"/>
      <c r="NV41" s="116"/>
      <c r="NW41" s="116"/>
      <c r="NX41" s="116"/>
      <c r="NY41" s="116"/>
      <c r="NZ41" s="116"/>
      <c r="OA41" s="116"/>
      <c r="OB41" s="116"/>
      <c r="OC41" s="116"/>
      <c r="OD41" s="116"/>
      <c r="OE41" s="116"/>
      <c r="OF41" s="116"/>
      <c r="OG41" s="116"/>
      <c r="OH41" s="116"/>
      <c r="OI41" s="116"/>
      <c r="OJ41" s="116"/>
      <c r="OK41" s="116"/>
      <c r="OL41" s="116"/>
      <c r="OM41" s="116"/>
      <c r="ON41" s="116"/>
      <c r="OO41" s="116"/>
      <c r="OP41" s="116"/>
      <c r="OQ41" s="116"/>
      <c r="OR41" s="116"/>
      <c r="OS41" s="116"/>
      <c r="OT41" s="113"/>
    </row>
    <row r="42" spans="1:410" s="194" customFormat="1" ht="15.75" customHeight="1" x14ac:dyDescent="0.15">
      <c r="A42" s="1"/>
      <c r="B42" s="17">
        <f t="shared" si="2"/>
        <v>32</v>
      </c>
      <c r="C42" s="17" t="s">
        <v>129</v>
      </c>
      <c r="D42" s="12" t="s">
        <v>183</v>
      </c>
      <c r="E42" s="12" t="s">
        <v>134</v>
      </c>
      <c r="F42" s="13" t="s">
        <v>13</v>
      </c>
      <c r="G42" s="43" t="s">
        <v>31</v>
      </c>
      <c r="H42" s="14">
        <f t="shared" ca="1" si="1"/>
        <v>279</v>
      </c>
      <c r="I42" s="14">
        <f t="shared" ca="1" si="8"/>
        <v>13.95</v>
      </c>
      <c r="J42" s="173">
        <v>42517</v>
      </c>
      <c r="K42" s="173">
        <v>42545</v>
      </c>
      <c r="L42" s="15" t="s">
        <v>21</v>
      </c>
      <c r="M42" s="16">
        <v>1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3"/>
      <c r="AS42" s="127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29"/>
      <c r="BX42" s="127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29"/>
      <c r="DA42" s="127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3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3"/>
      <c r="FJ42" s="127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3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3">
        <v>1.4</v>
      </c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3">
        <v>0.4</v>
      </c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3">
        <v>0.2</v>
      </c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3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3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3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3"/>
    </row>
    <row r="43" spans="1:410" s="195" customFormat="1" ht="15.75" customHeight="1" x14ac:dyDescent="0.15">
      <c r="A43" s="1"/>
      <c r="B43" s="17">
        <f t="shared" si="2"/>
        <v>33</v>
      </c>
      <c r="C43" s="17" t="s">
        <v>129</v>
      </c>
      <c r="D43" s="12" t="s">
        <v>184</v>
      </c>
      <c r="E43" s="12" t="s">
        <v>134</v>
      </c>
      <c r="F43" s="13" t="s">
        <v>13</v>
      </c>
      <c r="G43" s="43" t="s">
        <v>31</v>
      </c>
      <c r="H43" s="14">
        <f t="shared" ca="1" si="1"/>
        <v>269</v>
      </c>
      <c r="I43" s="14">
        <f t="shared" ca="1" si="8"/>
        <v>13.45</v>
      </c>
      <c r="J43" s="173">
        <v>42508</v>
      </c>
      <c r="K43" s="173">
        <v>42521</v>
      </c>
      <c r="L43" s="15" t="s">
        <v>21</v>
      </c>
      <c r="M43" s="16">
        <v>1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3"/>
      <c r="AS43" s="127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29"/>
      <c r="BX43" s="127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29"/>
      <c r="DA43" s="127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3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3"/>
      <c r="FJ43" s="127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3">
        <v>0.9</v>
      </c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3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3"/>
      <c r="IX43" s="116"/>
      <c r="IY43" s="116"/>
      <c r="IZ43" s="116"/>
      <c r="JA43" s="116"/>
      <c r="JB43" s="116"/>
      <c r="JC43" s="116"/>
      <c r="JD43" s="116"/>
      <c r="JE43" s="116"/>
      <c r="JF43" s="116"/>
      <c r="JG43" s="116"/>
      <c r="JH43" s="116"/>
      <c r="JI43" s="116"/>
      <c r="JJ43" s="116"/>
      <c r="JK43" s="116"/>
      <c r="JL43" s="116"/>
      <c r="JM43" s="116"/>
      <c r="JN43" s="116"/>
      <c r="JO43" s="116"/>
      <c r="JP43" s="116"/>
      <c r="JQ43" s="116"/>
      <c r="JR43" s="116"/>
      <c r="JS43" s="116"/>
      <c r="JT43" s="116"/>
      <c r="JU43" s="116"/>
      <c r="JV43" s="116"/>
      <c r="JW43" s="116"/>
      <c r="JX43" s="116"/>
      <c r="JY43" s="116"/>
      <c r="JZ43" s="116"/>
      <c r="KA43" s="116"/>
      <c r="KB43" s="113"/>
      <c r="KC43" s="116"/>
      <c r="KD43" s="116"/>
      <c r="KE43" s="116"/>
      <c r="KF43" s="116"/>
      <c r="KG43" s="116"/>
      <c r="KH43" s="116"/>
      <c r="KI43" s="116"/>
      <c r="KJ43" s="116"/>
      <c r="KK43" s="116"/>
      <c r="KL43" s="116"/>
      <c r="KM43" s="116"/>
      <c r="KN43" s="116"/>
      <c r="KO43" s="116"/>
      <c r="KP43" s="116"/>
      <c r="KQ43" s="116"/>
      <c r="KR43" s="116"/>
      <c r="KS43" s="116"/>
      <c r="KT43" s="116"/>
      <c r="KU43" s="116"/>
      <c r="KV43" s="116"/>
      <c r="KW43" s="116"/>
      <c r="KX43" s="116"/>
      <c r="KY43" s="116"/>
      <c r="KZ43" s="116"/>
      <c r="LA43" s="116"/>
      <c r="LB43" s="116"/>
      <c r="LC43" s="116"/>
      <c r="LD43" s="116"/>
      <c r="LE43" s="116"/>
      <c r="LF43" s="113"/>
      <c r="LG43" s="116"/>
      <c r="LH43" s="116"/>
      <c r="LI43" s="116"/>
      <c r="LJ43" s="116"/>
      <c r="LK43" s="116"/>
      <c r="LL43" s="116"/>
      <c r="LM43" s="116"/>
      <c r="LN43" s="116"/>
      <c r="LO43" s="116"/>
      <c r="LP43" s="116"/>
      <c r="LQ43" s="116"/>
      <c r="LR43" s="116"/>
      <c r="LS43" s="116"/>
      <c r="LT43" s="116"/>
      <c r="LU43" s="116"/>
      <c r="LV43" s="116"/>
      <c r="LW43" s="116"/>
      <c r="LX43" s="116"/>
      <c r="LY43" s="116"/>
      <c r="LZ43" s="116"/>
      <c r="MA43" s="116"/>
      <c r="MB43" s="116"/>
      <c r="MC43" s="116"/>
      <c r="MD43" s="116"/>
      <c r="ME43" s="116"/>
      <c r="MF43" s="116"/>
      <c r="MG43" s="116"/>
      <c r="MH43" s="116"/>
      <c r="MI43" s="116"/>
      <c r="MJ43" s="116"/>
      <c r="MK43" s="113"/>
      <c r="ML43" s="116"/>
      <c r="MM43" s="116"/>
      <c r="MN43" s="116"/>
      <c r="MO43" s="116"/>
      <c r="MP43" s="116"/>
      <c r="MQ43" s="116"/>
      <c r="MR43" s="116"/>
      <c r="MS43" s="116"/>
      <c r="MT43" s="116"/>
      <c r="MU43" s="116"/>
      <c r="MV43" s="116"/>
      <c r="MW43" s="116"/>
      <c r="MX43" s="116"/>
      <c r="MY43" s="116"/>
      <c r="MZ43" s="116"/>
      <c r="NA43" s="116"/>
      <c r="NB43" s="116"/>
      <c r="NC43" s="116"/>
      <c r="ND43" s="116"/>
      <c r="NE43" s="116"/>
      <c r="NF43" s="116"/>
      <c r="NG43" s="116"/>
      <c r="NH43" s="116"/>
      <c r="NI43" s="116"/>
      <c r="NJ43" s="116"/>
      <c r="NK43" s="116"/>
      <c r="NL43" s="116"/>
      <c r="NM43" s="116"/>
      <c r="NN43" s="116"/>
      <c r="NO43" s="113"/>
      <c r="NP43" s="116"/>
      <c r="NQ43" s="116"/>
      <c r="NR43" s="116"/>
      <c r="NS43" s="116"/>
      <c r="NT43" s="116"/>
      <c r="NU43" s="116"/>
      <c r="NV43" s="116"/>
      <c r="NW43" s="116"/>
      <c r="NX43" s="116"/>
      <c r="NY43" s="116"/>
      <c r="NZ43" s="116"/>
      <c r="OA43" s="116"/>
      <c r="OB43" s="116"/>
      <c r="OC43" s="116"/>
      <c r="OD43" s="116"/>
      <c r="OE43" s="116"/>
      <c r="OF43" s="116"/>
      <c r="OG43" s="116"/>
      <c r="OH43" s="116"/>
      <c r="OI43" s="116"/>
      <c r="OJ43" s="116"/>
      <c r="OK43" s="116"/>
      <c r="OL43" s="116"/>
      <c r="OM43" s="116"/>
      <c r="ON43" s="116"/>
      <c r="OO43" s="116"/>
      <c r="OP43" s="116"/>
      <c r="OQ43" s="116"/>
      <c r="OR43" s="116"/>
      <c r="OS43" s="116"/>
      <c r="OT43" s="113"/>
    </row>
    <row r="44" spans="1:410" s="195" customFormat="1" ht="15.75" customHeight="1" x14ac:dyDescent="0.15">
      <c r="A44" s="1"/>
      <c r="B44" s="17">
        <f t="shared" si="2"/>
        <v>34</v>
      </c>
      <c r="C44" s="17" t="s">
        <v>24</v>
      </c>
      <c r="D44" s="12" t="s">
        <v>185</v>
      </c>
      <c r="E44" s="12" t="s">
        <v>101</v>
      </c>
      <c r="F44" s="13" t="s">
        <v>13</v>
      </c>
      <c r="G44" s="43" t="s">
        <v>139</v>
      </c>
      <c r="H44" s="14">
        <f t="shared" ca="1" si="1"/>
        <v>10</v>
      </c>
      <c r="I44" s="14">
        <f t="shared" ca="1" si="8"/>
        <v>0.5</v>
      </c>
      <c r="J44" s="173">
        <v>42508</v>
      </c>
      <c r="K44" s="173">
        <v>42521</v>
      </c>
      <c r="L44" s="15" t="s">
        <v>15</v>
      </c>
      <c r="M44" s="16">
        <v>0.5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3"/>
      <c r="AS44" s="127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29"/>
      <c r="BX44" s="127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29"/>
      <c r="DA44" s="127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3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3"/>
      <c r="FJ44" s="127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3">
        <v>1</v>
      </c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3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3"/>
      <c r="IX44" s="116"/>
      <c r="IY44" s="116"/>
      <c r="IZ44" s="116"/>
      <c r="JA44" s="116"/>
      <c r="JB44" s="116"/>
      <c r="JC44" s="116"/>
      <c r="JD44" s="116"/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16"/>
      <c r="JQ44" s="116"/>
      <c r="JR44" s="116"/>
      <c r="JS44" s="116"/>
      <c r="JT44" s="116"/>
      <c r="JU44" s="116"/>
      <c r="JV44" s="116"/>
      <c r="JW44" s="116"/>
      <c r="JX44" s="116"/>
      <c r="JY44" s="116"/>
      <c r="JZ44" s="116"/>
      <c r="KA44" s="116"/>
      <c r="KB44" s="113"/>
      <c r="KC44" s="116"/>
      <c r="KD44" s="116"/>
      <c r="KE44" s="116"/>
      <c r="KF44" s="116"/>
      <c r="KG44" s="116"/>
      <c r="KH44" s="116"/>
      <c r="KI44" s="116"/>
      <c r="KJ44" s="116"/>
      <c r="KK44" s="116"/>
      <c r="KL44" s="116"/>
      <c r="KM44" s="116"/>
      <c r="KN44" s="116"/>
      <c r="KO44" s="116"/>
      <c r="KP44" s="116"/>
      <c r="KQ44" s="116"/>
      <c r="KR44" s="116"/>
      <c r="KS44" s="116"/>
      <c r="KT44" s="116"/>
      <c r="KU44" s="116"/>
      <c r="KV44" s="116"/>
      <c r="KW44" s="116"/>
      <c r="KX44" s="116"/>
      <c r="KY44" s="116"/>
      <c r="KZ44" s="116"/>
      <c r="LA44" s="116"/>
      <c r="LB44" s="116"/>
      <c r="LC44" s="116"/>
      <c r="LD44" s="116"/>
      <c r="LE44" s="116"/>
      <c r="LF44" s="113"/>
      <c r="LG44" s="116"/>
      <c r="LH44" s="116"/>
      <c r="LI44" s="116"/>
      <c r="LJ44" s="116"/>
      <c r="LK44" s="116"/>
      <c r="LL44" s="116"/>
      <c r="LM44" s="116"/>
      <c r="LN44" s="116"/>
      <c r="LO44" s="116"/>
      <c r="LP44" s="116"/>
      <c r="LQ44" s="116"/>
      <c r="LR44" s="116"/>
      <c r="LS44" s="116"/>
      <c r="LT44" s="116"/>
      <c r="LU44" s="116"/>
      <c r="LV44" s="116"/>
      <c r="LW44" s="116"/>
      <c r="LX44" s="116"/>
      <c r="LY44" s="116"/>
      <c r="LZ44" s="116"/>
      <c r="MA44" s="116"/>
      <c r="MB44" s="116"/>
      <c r="MC44" s="116"/>
      <c r="MD44" s="116"/>
      <c r="ME44" s="116"/>
      <c r="MF44" s="116"/>
      <c r="MG44" s="116"/>
      <c r="MH44" s="116"/>
      <c r="MI44" s="116"/>
      <c r="MJ44" s="116"/>
      <c r="MK44" s="113"/>
      <c r="ML44" s="116"/>
      <c r="MM44" s="116"/>
      <c r="MN44" s="116"/>
      <c r="MO44" s="116"/>
      <c r="MP44" s="116"/>
      <c r="MQ44" s="116"/>
      <c r="MR44" s="116"/>
      <c r="MS44" s="116"/>
      <c r="MT44" s="116"/>
      <c r="MU44" s="116"/>
      <c r="MV44" s="116"/>
      <c r="MW44" s="116"/>
      <c r="MX44" s="116"/>
      <c r="MY44" s="116"/>
      <c r="MZ44" s="116"/>
      <c r="NA44" s="116"/>
      <c r="NB44" s="116"/>
      <c r="NC44" s="116"/>
      <c r="ND44" s="116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3"/>
      <c r="NP44" s="116"/>
      <c r="NQ44" s="116"/>
      <c r="NR44" s="116"/>
      <c r="NS44" s="116"/>
      <c r="NT44" s="116"/>
      <c r="NU44" s="116"/>
      <c r="NV44" s="116"/>
      <c r="NW44" s="116"/>
      <c r="NX44" s="116"/>
      <c r="NY44" s="116"/>
      <c r="NZ44" s="116"/>
      <c r="OA44" s="116"/>
      <c r="OB44" s="116"/>
      <c r="OC44" s="116"/>
      <c r="OD44" s="116"/>
      <c r="OE44" s="116"/>
      <c r="OF44" s="116"/>
      <c r="OG44" s="116"/>
      <c r="OH44" s="116"/>
      <c r="OI44" s="116"/>
      <c r="OJ44" s="116"/>
      <c r="OK44" s="116"/>
      <c r="OL44" s="116"/>
      <c r="OM44" s="116"/>
      <c r="ON44" s="116"/>
      <c r="OO44" s="116"/>
      <c r="OP44" s="116"/>
      <c r="OQ44" s="116"/>
      <c r="OR44" s="116"/>
      <c r="OS44" s="116"/>
      <c r="OT44" s="113"/>
    </row>
    <row r="45" spans="1:410" s="196" customFormat="1" ht="15.75" customHeight="1" x14ac:dyDescent="0.15">
      <c r="A45" s="1"/>
      <c r="B45" s="17">
        <f t="shared" si="2"/>
        <v>35</v>
      </c>
      <c r="C45" s="17" t="s">
        <v>129</v>
      </c>
      <c r="D45" s="12" t="s">
        <v>186</v>
      </c>
      <c r="E45" s="12" t="s">
        <v>123</v>
      </c>
      <c r="F45" s="13" t="s">
        <v>13</v>
      </c>
      <c r="G45" s="43" t="s">
        <v>31</v>
      </c>
      <c r="H45" s="14">
        <f t="shared" ca="1" si="1"/>
        <v>89</v>
      </c>
      <c r="I45" s="14">
        <f t="shared" ca="1" si="8"/>
        <v>4.45</v>
      </c>
      <c r="J45" s="173">
        <v>42517</v>
      </c>
      <c r="K45" s="173">
        <v>42522</v>
      </c>
      <c r="L45" s="15" t="s">
        <v>15</v>
      </c>
      <c r="M45" s="16">
        <v>1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3"/>
      <c r="AS45" s="127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29"/>
      <c r="BX45" s="127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29"/>
      <c r="DA45" s="127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3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3"/>
      <c r="FJ45" s="127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3">
        <v>0.2</v>
      </c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3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  <c r="IV45" s="116"/>
      <c r="IW45" s="113"/>
      <c r="IX45" s="116"/>
      <c r="IY45" s="116"/>
      <c r="IZ45" s="116"/>
      <c r="JA45" s="116"/>
      <c r="JB45" s="116"/>
      <c r="JC45" s="116"/>
      <c r="JD45" s="116"/>
      <c r="JE45" s="116"/>
      <c r="JF45" s="116"/>
      <c r="JG45" s="116"/>
      <c r="JH45" s="116"/>
      <c r="JI45" s="116"/>
      <c r="JJ45" s="116"/>
      <c r="JK45" s="116"/>
      <c r="JL45" s="116"/>
      <c r="JM45" s="116"/>
      <c r="JN45" s="116"/>
      <c r="JO45" s="116"/>
      <c r="JP45" s="116"/>
      <c r="JQ45" s="116"/>
      <c r="JR45" s="116"/>
      <c r="JS45" s="116"/>
      <c r="JT45" s="116"/>
      <c r="JU45" s="116"/>
      <c r="JV45" s="116"/>
      <c r="JW45" s="116"/>
      <c r="JX45" s="116"/>
      <c r="JY45" s="116"/>
      <c r="JZ45" s="116"/>
      <c r="KA45" s="116"/>
      <c r="KB45" s="113"/>
      <c r="KC45" s="116"/>
      <c r="KD45" s="116"/>
      <c r="KE45" s="116"/>
      <c r="KF45" s="116"/>
      <c r="KG45" s="116"/>
      <c r="KH45" s="116"/>
      <c r="KI45" s="116"/>
      <c r="KJ45" s="116"/>
      <c r="KK45" s="116"/>
      <c r="KL45" s="116"/>
      <c r="KM45" s="116"/>
      <c r="KN45" s="116"/>
      <c r="KO45" s="116"/>
      <c r="KP45" s="116"/>
      <c r="KQ45" s="116"/>
      <c r="KR45" s="116"/>
      <c r="KS45" s="116"/>
      <c r="KT45" s="116"/>
      <c r="KU45" s="116"/>
      <c r="KV45" s="116"/>
      <c r="KW45" s="116"/>
      <c r="KX45" s="116"/>
      <c r="KY45" s="116"/>
      <c r="KZ45" s="116"/>
      <c r="LA45" s="116"/>
      <c r="LB45" s="116"/>
      <c r="LC45" s="116"/>
      <c r="LD45" s="116"/>
      <c r="LE45" s="116"/>
      <c r="LF45" s="113"/>
      <c r="LG45" s="116"/>
      <c r="LH45" s="116"/>
      <c r="LI45" s="116"/>
      <c r="LJ45" s="116"/>
      <c r="LK45" s="116"/>
      <c r="LL45" s="116"/>
      <c r="LM45" s="116"/>
      <c r="LN45" s="116"/>
      <c r="LO45" s="116"/>
      <c r="LP45" s="116"/>
      <c r="LQ45" s="116"/>
      <c r="LR45" s="116"/>
      <c r="LS45" s="116"/>
      <c r="LT45" s="116"/>
      <c r="LU45" s="116"/>
      <c r="LV45" s="116"/>
      <c r="LW45" s="116"/>
      <c r="LX45" s="116"/>
      <c r="LY45" s="116"/>
      <c r="LZ45" s="116"/>
      <c r="MA45" s="116"/>
      <c r="MB45" s="116"/>
      <c r="MC45" s="116"/>
      <c r="MD45" s="116"/>
      <c r="ME45" s="116"/>
      <c r="MF45" s="116"/>
      <c r="MG45" s="116"/>
      <c r="MH45" s="116"/>
      <c r="MI45" s="116"/>
      <c r="MJ45" s="116"/>
      <c r="MK45" s="113"/>
      <c r="ML45" s="116"/>
      <c r="MM45" s="116"/>
      <c r="MN45" s="116"/>
      <c r="MO45" s="116"/>
      <c r="MP45" s="116"/>
      <c r="MQ45" s="116"/>
      <c r="MR45" s="116"/>
      <c r="MS45" s="116"/>
      <c r="MT45" s="116"/>
      <c r="MU45" s="116"/>
      <c r="MV45" s="116"/>
      <c r="MW45" s="116"/>
      <c r="MX45" s="116"/>
      <c r="MY45" s="116"/>
      <c r="MZ45" s="116"/>
      <c r="NA45" s="116"/>
      <c r="NB45" s="116"/>
      <c r="NC45" s="116"/>
      <c r="ND45" s="116"/>
      <c r="NE45" s="116"/>
      <c r="NF45" s="116"/>
      <c r="NG45" s="116"/>
      <c r="NH45" s="116"/>
      <c r="NI45" s="116"/>
      <c r="NJ45" s="116"/>
      <c r="NK45" s="116"/>
      <c r="NL45" s="116"/>
      <c r="NM45" s="116"/>
      <c r="NN45" s="116"/>
      <c r="NO45" s="113"/>
      <c r="NP45" s="116"/>
      <c r="NQ45" s="116"/>
      <c r="NR45" s="116"/>
      <c r="NS45" s="116"/>
      <c r="NT45" s="116"/>
      <c r="NU45" s="116"/>
      <c r="NV45" s="116"/>
      <c r="NW45" s="116"/>
      <c r="NX45" s="116"/>
      <c r="NY45" s="116"/>
      <c r="NZ45" s="116"/>
      <c r="OA45" s="116"/>
      <c r="OB45" s="116"/>
      <c r="OC45" s="116"/>
      <c r="OD45" s="116"/>
      <c r="OE45" s="116"/>
      <c r="OF45" s="116"/>
      <c r="OG45" s="116"/>
      <c r="OH45" s="116"/>
      <c r="OI45" s="116"/>
      <c r="OJ45" s="116"/>
      <c r="OK45" s="116"/>
      <c r="OL45" s="116"/>
      <c r="OM45" s="116"/>
      <c r="ON45" s="116"/>
      <c r="OO45" s="116"/>
      <c r="OP45" s="116"/>
      <c r="OQ45" s="116"/>
      <c r="OR45" s="116"/>
      <c r="OS45" s="116"/>
      <c r="OT45" s="113"/>
    </row>
    <row r="46" spans="1:410" s="197" customFormat="1" ht="15.75" customHeight="1" x14ac:dyDescent="0.15">
      <c r="A46" s="1"/>
      <c r="B46" s="17">
        <f t="shared" si="2"/>
        <v>36</v>
      </c>
      <c r="C46" s="17" t="s">
        <v>129</v>
      </c>
      <c r="D46" s="12" t="s">
        <v>187</v>
      </c>
      <c r="E46" s="12" t="s">
        <v>99</v>
      </c>
      <c r="F46" s="13" t="s">
        <v>13</v>
      </c>
      <c r="G46" s="43" t="s">
        <v>31</v>
      </c>
      <c r="H46" s="14">
        <f t="shared" ca="1" si="1"/>
        <v>200</v>
      </c>
      <c r="I46" s="14">
        <f t="shared" ca="1" si="8"/>
        <v>10</v>
      </c>
      <c r="J46" s="173">
        <v>42542</v>
      </c>
      <c r="K46" s="173">
        <v>42545</v>
      </c>
      <c r="L46" s="15" t="s">
        <v>15</v>
      </c>
      <c r="M46" s="16">
        <v>1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3"/>
      <c r="AS46" s="127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29"/>
      <c r="BX46" s="127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29"/>
      <c r="DA46" s="127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3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3"/>
      <c r="FJ46" s="127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3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3">
        <v>0.2</v>
      </c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  <c r="IW46" s="113"/>
      <c r="IX46" s="116"/>
      <c r="IY46" s="116"/>
      <c r="IZ46" s="116"/>
      <c r="JA46" s="116"/>
      <c r="JB46" s="116"/>
      <c r="JC46" s="116"/>
      <c r="JD46" s="116"/>
      <c r="JE46" s="116"/>
      <c r="JF46" s="116"/>
      <c r="JG46" s="116"/>
      <c r="JH46" s="116"/>
      <c r="JI46" s="116"/>
      <c r="JJ46" s="116"/>
      <c r="JK46" s="116"/>
      <c r="JL46" s="116"/>
      <c r="JM46" s="116"/>
      <c r="JN46" s="116"/>
      <c r="JO46" s="116"/>
      <c r="JP46" s="116"/>
      <c r="JQ46" s="116"/>
      <c r="JR46" s="116"/>
      <c r="JS46" s="116"/>
      <c r="JT46" s="116"/>
      <c r="JU46" s="116"/>
      <c r="JV46" s="116"/>
      <c r="JW46" s="116"/>
      <c r="JX46" s="116"/>
      <c r="JY46" s="116"/>
      <c r="JZ46" s="116"/>
      <c r="KA46" s="116"/>
      <c r="KB46" s="113"/>
      <c r="KC46" s="116"/>
      <c r="KD46" s="116"/>
      <c r="KE46" s="116"/>
      <c r="KF46" s="116"/>
      <c r="KG46" s="116"/>
      <c r="KH46" s="116"/>
      <c r="KI46" s="116"/>
      <c r="KJ46" s="116"/>
      <c r="KK46" s="116"/>
      <c r="KL46" s="116"/>
      <c r="KM46" s="116"/>
      <c r="KN46" s="116"/>
      <c r="KO46" s="116"/>
      <c r="KP46" s="116"/>
      <c r="KQ46" s="116"/>
      <c r="KR46" s="116"/>
      <c r="KS46" s="116"/>
      <c r="KT46" s="116"/>
      <c r="KU46" s="116"/>
      <c r="KV46" s="116"/>
      <c r="KW46" s="116"/>
      <c r="KX46" s="116"/>
      <c r="KY46" s="116"/>
      <c r="KZ46" s="116"/>
      <c r="LA46" s="116"/>
      <c r="LB46" s="116"/>
      <c r="LC46" s="116"/>
      <c r="LD46" s="116"/>
      <c r="LE46" s="116"/>
      <c r="LF46" s="113"/>
      <c r="LG46" s="116"/>
      <c r="LH46" s="116"/>
      <c r="LI46" s="116"/>
      <c r="LJ46" s="116"/>
      <c r="LK46" s="116"/>
      <c r="LL46" s="116"/>
      <c r="LM46" s="116"/>
      <c r="LN46" s="116"/>
      <c r="LO46" s="116"/>
      <c r="LP46" s="116"/>
      <c r="LQ46" s="116"/>
      <c r="LR46" s="116"/>
      <c r="LS46" s="116"/>
      <c r="LT46" s="116"/>
      <c r="LU46" s="116"/>
      <c r="LV46" s="116"/>
      <c r="LW46" s="116"/>
      <c r="LX46" s="116"/>
      <c r="LY46" s="116"/>
      <c r="LZ46" s="116"/>
      <c r="MA46" s="116"/>
      <c r="MB46" s="116"/>
      <c r="MC46" s="116"/>
      <c r="MD46" s="116"/>
      <c r="ME46" s="116"/>
      <c r="MF46" s="116"/>
      <c r="MG46" s="116"/>
      <c r="MH46" s="116"/>
      <c r="MI46" s="116"/>
      <c r="MJ46" s="116"/>
      <c r="MK46" s="113"/>
      <c r="ML46" s="116"/>
      <c r="MM46" s="116"/>
      <c r="MN46" s="116"/>
      <c r="MO46" s="116"/>
      <c r="MP46" s="116"/>
      <c r="MQ46" s="116"/>
      <c r="MR46" s="116"/>
      <c r="MS46" s="116"/>
      <c r="MT46" s="116"/>
      <c r="MU46" s="116"/>
      <c r="MV46" s="116"/>
      <c r="MW46" s="116"/>
      <c r="MX46" s="116"/>
      <c r="MY46" s="116"/>
      <c r="MZ46" s="116"/>
      <c r="NA46" s="116"/>
      <c r="NB46" s="116"/>
      <c r="NC46" s="116"/>
      <c r="ND46" s="116"/>
      <c r="NE46" s="116"/>
      <c r="NF46" s="116"/>
      <c r="NG46" s="116"/>
      <c r="NH46" s="116"/>
      <c r="NI46" s="116"/>
      <c r="NJ46" s="116"/>
      <c r="NK46" s="116"/>
      <c r="NL46" s="116"/>
      <c r="NM46" s="116"/>
      <c r="NN46" s="116"/>
      <c r="NO46" s="113"/>
      <c r="NP46" s="116"/>
      <c r="NQ46" s="116"/>
      <c r="NR46" s="116"/>
      <c r="NS46" s="116"/>
      <c r="NT46" s="116"/>
      <c r="NU46" s="116"/>
      <c r="NV46" s="116"/>
      <c r="NW46" s="116"/>
      <c r="NX46" s="116"/>
      <c r="NY46" s="116"/>
      <c r="NZ46" s="116"/>
      <c r="OA46" s="116"/>
      <c r="OB46" s="116"/>
      <c r="OC46" s="116"/>
      <c r="OD46" s="116"/>
      <c r="OE46" s="116"/>
      <c r="OF46" s="116"/>
      <c r="OG46" s="116"/>
      <c r="OH46" s="116"/>
      <c r="OI46" s="116"/>
      <c r="OJ46" s="116"/>
      <c r="OK46" s="116"/>
      <c r="OL46" s="116"/>
      <c r="OM46" s="116"/>
      <c r="ON46" s="116"/>
      <c r="OO46" s="116"/>
      <c r="OP46" s="116"/>
      <c r="OQ46" s="116"/>
      <c r="OR46" s="116"/>
      <c r="OS46" s="116"/>
      <c r="OT46" s="113"/>
    </row>
    <row r="47" spans="1:410" s="197" customFormat="1" ht="15.75" customHeight="1" x14ac:dyDescent="0.15">
      <c r="A47" s="1"/>
      <c r="B47" s="17">
        <f t="shared" si="2"/>
        <v>37</v>
      </c>
      <c r="C47" s="17" t="s">
        <v>84</v>
      </c>
      <c r="D47" s="12" t="s">
        <v>188</v>
      </c>
      <c r="E47" s="12" t="s">
        <v>142</v>
      </c>
      <c r="F47" s="13" t="s">
        <v>141</v>
      </c>
      <c r="G47" s="43" t="s">
        <v>135</v>
      </c>
      <c r="H47" s="14">
        <f t="shared" ca="1" si="1"/>
        <v>42</v>
      </c>
      <c r="I47" s="14">
        <f t="shared" ca="1" si="8"/>
        <v>2.1</v>
      </c>
      <c r="J47" s="173"/>
      <c r="K47" s="173"/>
      <c r="L47" s="15"/>
      <c r="M47" s="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3"/>
      <c r="AS47" s="127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29"/>
      <c r="BX47" s="127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29"/>
      <c r="DA47" s="127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3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3"/>
      <c r="FJ47" s="127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3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3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  <c r="IW47" s="113"/>
      <c r="IX47" s="116"/>
      <c r="IY47" s="116"/>
      <c r="IZ47" s="116"/>
      <c r="JA47" s="116"/>
      <c r="JB47" s="116"/>
      <c r="JC47" s="116"/>
      <c r="JD47" s="116"/>
      <c r="JE47" s="116"/>
      <c r="JF47" s="116"/>
      <c r="JG47" s="116"/>
      <c r="JH47" s="116"/>
      <c r="JI47" s="116"/>
      <c r="JJ47" s="116"/>
      <c r="JK47" s="116"/>
      <c r="JL47" s="116"/>
      <c r="JM47" s="116"/>
      <c r="JN47" s="116"/>
      <c r="JO47" s="116"/>
      <c r="JP47" s="116"/>
      <c r="JQ47" s="116"/>
      <c r="JR47" s="116"/>
      <c r="JS47" s="116"/>
      <c r="JT47" s="116"/>
      <c r="JU47" s="116"/>
      <c r="JV47" s="116"/>
      <c r="JW47" s="116"/>
      <c r="JX47" s="116"/>
      <c r="JY47" s="116"/>
      <c r="JZ47" s="116"/>
      <c r="KA47" s="116"/>
      <c r="KB47" s="113"/>
      <c r="KC47" s="116"/>
      <c r="KD47" s="116"/>
      <c r="KE47" s="116"/>
      <c r="KF47" s="116"/>
      <c r="KG47" s="116"/>
      <c r="KH47" s="116"/>
      <c r="KI47" s="116"/>
      <c r="KJ47" s="116"/>
      <c r="KK47" s="116"/>
      <c r="KL47" s="116"/>
      <c r="KM47" s="116"/>
      <c r="KN47" s="116"/>
      <c r="KO47" s="116"/>
      <c r="KP47" s="116"/>
      <c r="KQ47" s="116"/>
      <c r="KR47" s="116"/>
      <c r="KS47" s="116"/>
      <c r="KT47" s="116"/>
      <c r="KU47" s="116"/>
      <c r="KV47" s="116"/>
      <c r="KW47" s="116"/>
      <c r="KX47" s="116"/>
      <c r="KY47" s="116"/>
      <c r="KZ47" s="116"/>
      <c r="LA47" s="116"/>
      <c r="LB47" s="116"/>
      <c r="LC47" s="116"/>
      <c r="LD47" s="116"/>
      <c r="LE47" s="116"/>
      <c r="LF47" s="113"/>
      <c r="LG47" s="116"/>
      <c r="LH47" s="116"/>
      <c r="LI47" s="116"/>
      <c r="LJ47" s="116"/>
      <c r="LK47" s="116"/>
      <c r="LL47" s="116"/>
      <c r="LM47" s="116"/>
      <c r="LN47" s="116"/>
      <c r="LO47" s="116"/>
      <c r="LP47" s="116"/>
      <c r="LQ47" s="116"/>
      <c r="LR47" s="116"/>
      <c r="LS47" s="116"/>
      <c r="LT47" s="116"/>
      <c r="LU47" s="116"/>
      <c r="LV47" s="116"/>
      <c r="LW47" s="116"/>
      <c r="LX47" s="116"/>
      <c r="LY47" s="116"/>
      <c r="LZ47" s="116"/>
      <c r="MA47" s="116"/>
      <c r="MB47" s="116"/>
      <c r="MC47" s="116"/>
      <c r="MD47" s="116"/>
      <c r="ME47" s="116"/>
      <c r="MF47" s="116"/>
      <c r="MG47" s="116"/>
      <c r="MH47" s="116"/>
      <c r="MI47" s="116"/>
      <c r="MJ47" s="116"/>
      <c r="MK47" s="113"/>
      <c r="ML47" s="116"/>
      <c r="MM47" s="116"/>
      <c r="MN47" s="116"/>
      <c r="MO47" s="116"/>
      <c r="MP47" s="116"/>
      <c r="MQ47" s="116"/>
      <c r="MR47" s="116"/>
      <c r="MS47" s="116"/>
      <c r="MT47" s="116"/>
      <c r="MU47" s="116"/>
      <c r="MV47" s="116"/>
      <c r="MW47" s="116"/>
      <c r="MX47" s="116"/>
      <c r="MY47" s="116"/>
      <c r="MZ47" s="116"/>
      <c r="NA47" s="116"/>
      <c r="NB47" s="116"/>
      <c r="NC47" s="116"/>
      <c r="ND47" s="116"/>
      <c r="NE47" s="116"/>
      <c r="NF47" s="116"/>
      <c r="NG47" s="116"/>
      <c r="NH47" s="116"/>
      <c r="NI47" s="116"/>
      <c r="NJ47" s="116"/>
      <c r="NK47" s="116"/>
      <c r="NL47" s="116"/>
      <c r="NM47" s="116"/>
      <c r="NN47" s="116"/>
      <c r="NO47" s="113"/>
      <c r="NP47" s="116"/>
      <c r="NQ47" s="116"/>
      <c r="NR47" s="116"/>
      <c r="NS47" s="116"/>
      <c r="NT47" s="116"/>
      <c r="NU47" s="116"/>
      <c r="NV47" s="116"/>
      <c r="NW47" s="116"/>
      <c r="NX47" s="116"/>
      <c r="NY47" s="116"/>
      <c r="NZ47" s="116"/>
      <c r="OA47" s="116"/>
      <c r="OB47" s="116"/>
      <c r="OC47" s="116"/>
      <c r="OD47" s="116"/>
      <c r="OE47" s="116"/>
      <c r="OF47" s="116"/>
      <c r="OG47" s="116"/>
      <c r="OH47" s="116"/>
      <c r="OI47" s="116"/>
      <c r="OJ47" s="116"/>
      <c r="OK47" s="116"/>
      <c r="OL47" s="116"/>
      <c r="OM47" s="116"/>
      <c r="ON47" s="116"/>
      <c r="OO47" s="116"/>
      <c r="OP47" s="116"/>
      <c r="OQ47" s="116"/>
      <c r="OR47" s="116"/>
      <c r="OS47" s="116"/>
      <c r="OT47" s="113"/>
    </row>
    <row r="48" spans="1:410" s="197" customFormat="1" ht="15.75" customHeight="1" x14ac:dyDescent="0.15">
      <c r="A48" s="1"/>
      <c r="B48" s="17">
        <f t="shared" si="2"/>
        <v>38</v>
      </c>
      <c r="C48" s="17" t="s">
        <v>84</v>
      </c>
      <c r="D48" s="12" t="s">
        <v>189</v>
      </c>
      <c r="E48" s="12" t="s">
        <v>142</v>
      </c>
      <c r="F48" s="13" t="s">
        <v>141</v>
      </c>
      <c r="G48" s="43" t="s">
        <v>135</v>
      </c>
      <c r="H48" s="14">
        <f t="shared" ca="1" si="1"/>
        <v>247</v>
      </c>
      <c r="I48" s="14">
        <f t="shared" ca="1" si="8"/>
        <v>12.35</v>
      </c>
      <c r="J48" s="173"/>
      <c r="K48" s="173"/>
      <c r="L48" s="15"/>
      <c r="M48" s="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3"/>
      <c r="AS48" s="127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29"/>
      <c r="BX48" s="127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29"/>
      <c r="DA48" s="127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3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3"/>
      <c r="FJ48" s="127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3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3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3"/>
      <c r="IX48" s="116"/>
      <c r="IY48" s="116"/>
      <c r="IZ48" s="116"/>
      <c r="JA48" s="116"/>
      <c r="JB48" s="116"/>
      <c r="JC48" s="116"/>
      <c r="JD48" s="116"/>
      <c r="JE48" s="116"/>
      <c r="JF48" s="116"/>
      <c r="JG48" s="116"/>
      <c r="JH48" s="116"/>
      <c r="JI48" s="116"/>
      <c r="JJ48" s="116"/>
      <c r="JK48" s="116"/>
      <c r="JL48" s="116"/>
      <c r="JM48" s="116"/>
      <c r="JN48" s="116"/>
      <c r="JO48" s="116"/>
      <c r="JP48" s="116"/>
      <c r="JQ48" s="116"/>
      <c r="JR48" s="116"/>
      <c r="JS48" s="116"/>
      <c r="JT48" s="116"/>
      <c r="JU48" s="116"/>
      <c r="JV48" s="116"/>
      <c r="JW48" s="116"/>
      <c r="JX48" s="116"/>
      <c r="JY48" s="116"/>
      <c r="JZ48" s="116"/>
      <c r="KA48" s="116"/>
      <c r="KB48" s="113"/>
      <c r="KC48" s="116"/>
      <c r="KD48" s="116"/>
      <c r="KE48" s="116"/>
      <c r="KF48" s="116"/>
      <c r="KG48" s="116"/>
      <c r="KH48" s="116"/>
      <c r="KI48" s="116"/>
      <c r="KJ48" s="116"/>
      <c r="KK48" s="116"/>
      <c r="KL48" s="116"/>
      <c r="KM48" s="116"/>
      <c r="KN48" s="116"/>
      <c r="KO48" s="116"/>
      <c r="KP48" s="116"/>
      <c r="KQ48" s="116"/>
      <c r="KR48" s="116"/>
      <c r="KS48" s="116"/>
      <c r="KT48" s="116"/>
      <c r="KU48" s="116"/>
      <c r="KV48" s="116"/>
      <c r="KW48" s="116"/>
      <c r="KX48" s="116"/>
      <c r="KY48" s="116"/>
      <c r="KZ48" s="116"/>
      <c r="LA48" s="116"/>
      <c r="LB48" s="116"/>
      <c r="LC48" s="116"/>
      <c r="LD48" s="116"/>
      <c r="LE48" s="116"/>
      <c r="LF48" s="113"/>
      <c r="LG48" s="116"/>
      <c r="LH48" s="116"/>
      <c r="LI48" s="116"/>
      <c r="LJ48" s="116"/>
      <c r="LK48" s="116"/>
      <c r="LL48" s="116"/>
      <c r="LM48" s="116"/>
      <c r="LN48" s="116"/>
      <c r="LO48" s="116"/>
      <c r="LP48" s="116"/>
      <c r="LQ48" s="116"/>
      <c r="LR48" s="116"/>
      <c r="LS48" s="116"/>
      <c r="LT48" s="116"/>
      <c r="LU48" s="116"/>
      <c r="LV48" s="116"/>
      <c r="LW48" s="116"/>
      <c r="LX48" s="116"/>
      <c r="LY48" s="116"/>
      <c r="LZ48" s="116"/>
      <c r="MA48" s="116"/>
      <c r="MB48" s="116"/>
      <c r="MC48" s="116"/>
      <c r="MD48" s="116"/>
      <c r="ME48" s="116"/>
      <c r="MF48" s="116"/>
      <c r="MG48" s="116"/>
      <c r="MH48" s="116"/>
      <c r="MI48" s="116"/>
      <c r="MJ48" s="116"/>
      <c r="MK48" s="113"/>
      <c r="ML48" s="116"/>
      <c r="MM48" s="116"/>
      <c r="MN48" s="116"/>
      <c r="MO48" s="116"/>
      <c r="MP48" s="116"/>
      <c r="MQ48" s="116"/>
      <c r="MR48" s="116"/>
      <c r="MS48" s="116"/>
      <c r="MT48" s="116"/>
      <c r="MU48" s="116"/>
      <c r="MV48" s="116"/>
      <c r="MW48" s="116"/>
      <c r="MX48" s="116"/>
      <c r="MY48" s="116"/>
      <c r="MZ48" s="116"/>
      <c r="NA48" s="116"/>
      <c r="NB48" s="116"/>
      <c r="NC48" s="116"/>
      <c r="ND48" s="116"/>
      <c r="NE48" s="116"/>
      <c r="NF48" s="116"/>
      <c r="NG48" s="116"/>
      <c r="NH48" s="116"/>
      <c r="NI48" s="116"/>
      <c r="NJ48" s="116"/>
      <c r="NK48" s="116"/>
      <c r="NL48" s="116"/>
      <c r="NM48" s="116"/>
      <c r="NN48" s="116"/>
      <c r="NO48" s="113"/>
      <c r="NP48" s="116"/>
      <c r="NQ48" s="116"/>
      <c r="NR48" s="116"/>
      <c r="NS48" s="116"/>
      <c r="NT48" s="116"/>
      <c r="NU48" s="116"/>
      <c r="NV48" s="116"/>
      <c r="NW48" s="116"/>
      <c r="NX48" s="116"/>
      <c r="NY48" s="116"/>
      <c r="NZ48" s="116"/>
      <c r="OA48" s="116"/>
      <c r="OB48" s="116"/>
      <c r="OC48" s="116"/>
      <c r="OD48" s="116"/>
      <c r="OE48" s="116"/>
      <c r="OF48" s="116"/>
      <c r="OG48" s="116"/>
      <c r="OH48" s="116"/>
      <c r="OI48" s="116"/>
      <c r="OJ48" s="116"/>
      <c r="OK48" s="116"/>
      <c r="OL48" s="116"/>
      <c r="OM48" s="116"/>
      <c r="ON48" s="116"/>
      <c r="OO48" s="116"/>
      <c r="OP48" s="116"/>
      <c r="OQ48" s="116"/>
      <c r="OR48" s="116"/>
      <c r="OS48" s="116"/>
      <c r="OT48" s="113"/>
    </row>
    <row r="49" spans="1:410" s="198" customFormat="1" ht="15.75" customHeight="1" x14ac:dyDescent="0.15">
      <c r="A49" s="1"/>
      <c r="B49" s="17">
        <f t="shared" si="2"/>
        <v>39</v>
      </c>
      <c r="C49" s="17" t="s">
        <v>129</v>
      </c>
      <c r="D49" s="12" t="s">
        <v>190</v>
      </c>
      <c r="E49" s="12" t="s">
        <v>99</v>
      </c>
      <c r="F49" s="13" t="s">
        <v>13</v>
      </c>
      <c r="G49" s="43" t="s">
        <v>22</v>
      </c>
      <c r="H49" s="14">
        <f t="shared" ca="1" si="1"/>
        <v>289</v>
      </c>
      <c r="I49" s="14">
        <f t="shared" ca="1" si="8"/>
        <v>14.45</v>
      </c>
      <c r="J49" s="173">
        <v>42566</v>
      </c>
      <c r="K49" s="173">
        <v>42613</v>
      </c>
      <c r="L49" s="15" t="s">
        <v>21</v>
      </c>
      <c r="M49" s="16">
        <v>1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3"/>
      <c r="AS49" s="127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29"/>
      <c r="BX49" s="127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29"/>
      <c r="DA49" s="127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3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3"/>
      <c r="FJ49" s="127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3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3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  <c r="IW49" s="113">
        <v>0.2</v>
      </c>
      <c r="IX49" s="116"/>
      <c r="IY49" s="116"/>
      <c r="IZ49" s="116"/>
      <c r="JA49" s="116"/>
      <c r="JB49" s="116"/>
      <c r="JC49" s="116"/>
      <c r="JD49" s="116"/>
      <c r="JE49" s="116"/>
      <c r="JF49" s="116"/>
      <c r="JG49" s="116"/>
      <c r="JH49" s="116"/>
      <c r="JI49" s="116"/>
      <c r="JJ49" s="116"/>
      <c r="JK49" s="116"/>
      <c r="JL49" s="116"/>
      <c r="JM49" s="116"/>
      <c r="JN49" s="116"/>
      <c r="JO49" s="116"/>
      <c r="JP49" s="116"/>
      <c r="JQ49" s="116"/>
      <c r="JR49" s="116"/>
      <c r="JS49" s="116"/>
      <c r="JT49" s="116"/>
      <c r="JU49" s="116"/>
      <c r="JV49" s="116"/>
      <c r="JW49" s="116"/>
      <c r="JX49" s="116"/>
      <c r="JY49" s="116"/>
      <c r="JZ49" s="116"/>
      <c r="KA49" s="116"/>
      <c r="KB49" s="113">
        <v>0.2</v>
      </c>
      <c r="KC49" s="116"/>
      <c r="KD49" s="116"/>
      <c r="KE49" s="116"/>
      <c r="KF49" s="116"/>
      <c r="KG49" s="116"/>
      <c r="KH49" s="116"/>
      <c r="KI49" s="116"/>
      <c r="KJ49" s="116"/>
      <c r="KK49" s="116"/>
      <c r="KL49" s="116"/>
      <c r="KM49" s="116"/>
      <c r="KN49" s="116"/>
      <c r="KO49" s="116"/>
      <c r="KP49" s="116"/>
      <c r="KQ49" s="116"/>
      <c r="KR49" s="116"/>
      <c r="KS49" s="116"/>
      <c r="KT49" s="116"/>
      <c r="KU49" s="116"/>
      <c r="KV49" s="116"/>
      <c r="KW49" s="116"/>
      <c r="KX49" s="116"/>
      <c r="KY49" s="116"/>
      <c r="KZ49" s="116"/>
      <c r="LA49" s="116"/>
      <c r="LB49" s="116"/>
      <c r="LC49" s="116"/>
      <c r="LD49" s="116"/>
      <c r="LE49" s="116"/>
      <c r="LF49" s="113"/>
      <c r="LG49" s="116"/>
      <c r="LH49" s="116"/>
      <c r="LI49" s="116"/>
      <c r="LJ49" s="116"/>
      <c r="LK49" s="116"/>
      <c r="LL49" s="116"/>
      <c r="LM49" s="116"/>
      <c r="LN49" s="116"/>
      <c r="LO49" s="116"/>
      <c r="LP49" s="116"/>
      <c r="LQ49" s="116"/>
      <c r="LR49" s="116"/>
      <c r="LS49" s="116"/>
      <c r="LT49" s="116"/>
      <c r="LU49" s="116"/>
      <c r="LV49" s="116"/>
      <c r="LW49" s="116"/>
      <c r="LX49" s="116"/>
      <c r="LY49" s="116"/>
      <c r="LZ49" s="116"/>
      <c r="MA49" s="116"/>
      <c r="MB49" s="116"/>
      <c r="MC49" s="116"/>
      <c r="MD49" s="116"/>
      <c r="ME49" s="116"/>
      <c r="MF49" s="116"/>
      <c r="MG49" s="116"/>
      <c r="MH49" s="116"/>
      <c r="MI49" s="116"/>
      <c r="MJ49" s="116"/>
      <c r="MK49" s="113"/>
      <c r="ML49" s="116"/>
      <c r="MM49" s="116"/>
      <c r="MN49" s="116"/>
      <c r="MO49" s="116"/>
      <c r="MP49" s="116"/>
      <c r="MQ49" s="116"/>
      <c r="MR49" s="116"/>
      <c r="MS49" s="116"/>
      <c r="MT49" s="116"/>
      <c r="MU49" s="116"/>
      <c r="MV49" s="116"/>
      <c r="MW49" s="116"/>
      <c r="MX49" s="116"/>
      <c r="MY49" s="116"/>
      <c r="MZ49" s="116"/>
      <c r="NA49" s="116"/>
      <c r="NB49" s="116"/>
      <c r="NC49" s="116"/>
      <c r="ND49" s="116"/>
      <c r="NE49" s="116"/>
      <c r="NF49" s="116"/>
      <c r="NG49" s="116"/>
      <c r="NH49" s="116"/>
      <c r="NI49" s="116"/>
      <c r="NJ49" s="116"/>
      <c r="NK49" s="116"/>
      <c r="NL49" s="116"/>
      <c r="NM49" s="116"/>
      <c r="NN49" s="116"/>
      <c r="NO49" s="113"/>
      <c r="NP49" s="116"/>
      <c r="NQ49" s="116"/>
      <c r="NR49" s="116"/>
      <c r="NS49" s="116"/>
      <c r="NT49" s="116"/>
      <c r="NU49" s="116"/>
      <c r="NV49" s="116"/>
      <c r="NW49" s="116"/>
      <c r="NX49" s="116"/>
      <c r="NY49" s="116"/>
      <c r="NZ49" s="116"/>
      <c r="OA49" s="116"/>
      <c r="OB49" s="116"/>
      <c r="OC49" s="116"/>
      <c r="OD49" s="116"/>
      <c r="OE49" s="116"/>
      <c r="OF49" s="116"/>
      <c r="OG49" s="116"/>
      <c r="OH49" s="116"/>
      <c r="OI49" s="116"/>
      <c r="OJ49" s="116"/>
      <c r="OK49" s="116"/>
      <c r="OL49" s="116"/>
      <c r="OM49" s="116"/>
      <c r="ON49" s="116"/>
      <c r="OO49" s="116"/>
      <c r="OP49" s="116"/>
      <c r="OQ49" s="116"/>
      <c r="OR49" s="116"/>
      <c r="OS49" s="116"/>
      <c r="OT49" s="113"/>
    </row>
    <row r="50" spans="1:410" s="198" customFormat="1" ht="15.75" customHeight="1" x14ac:dyDescent="0.15">
      <c r="A50" s="1"/>
      <c r="B50" s="17">
        <f t="shared" si="2"/>
        <v>40</v>
      </c>
      <c r="C50" s="17" t="s">
        <v>129</v>
      </c>
      <c r="D50" s="12" t="s">
        <v>191</v>
      </c>
      <c r="E50" s="12" t="s">
        <v>99</v>
      </c>
      <c r="F50" s="13" t="s">
        <v>13</v>
      </c>
      <c r="G50" s="43" t="s">
        <v>31</v>
      </c>
      <c r="H50" s="14">
        <f t="shared" ca="1" si="1"/>
        <v>234</v>
      </c>
      <c r="I50" s="14">
        <f t="shared" ca="1" si="8"/>
        <v>11.7</v>
      </c>
      <c r="J50" s="173">
        <v>42566</v>
      </c>
      <c r="K50" s="173">
        <v>42572</v>
      </c>
      <c r="L50" s="15" t="s">
        <v>21</v>
      </c>
      <c r="M50" s="16">
        <v>1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3"/>
      <c r="AS50" s="127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29"/>
      <c r="BX50" s="127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29"/>
      <c r="DA50" s="127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3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3"/>
      <c r="FJ50" s="127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3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3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  <c r="IW50" s="113">
        <v>0.7</v>
      </c>
      <c r="IX50" s="116"/>
      <c r="IY50" s="116"/>
      <c r="IZ50" s="116"/>
      <c r="JA50" s="116"/>
      <c r="JB50" s="116"/>
      <c r="JC50" s="116"/>
      <c r="JD50" s="116"/>
      <c r="JE50" s="116"/>
      <c r="JF50" s="116"/>
      <c r="JG50" s="116"/>
      <c r="JH50" s="116"/>
      <c r="JI50" s="116"/>
      <c r="JJ50" s="116"/>
      <c r="JK50" s="116"/>
      <c r="JL50" s="116"/>
      <c r="JM50" s="116"/>
      <c r="JN50" s="116"/>
      <c r="JO50" s="116"/>
      <c r="JP50" s="116"/>
      <c r="JQ50" s="116"/>
      <c r="JR50" s="116"/>
      <c r="JS50" s="116"/>
      <c r="JT50" s="116"/>
      <c r="JU50" s="116"/>
      <c r="JV50" s="116"/>
      <c r="JW50" s="116"/>
      <c r="JX50" s="116"/>
      <c r="JY50" s="116"/>
      <c r="JZ50" s="116"/>
      <c r="KA50" s="116"/>
      <c r="KB50" s="113"/>
      <c r="KC50" s="116"/>
      <c r="KD50" s="116"/>
      <c r="KE50" s="116"/>
      <c r="KF50" s="116"/>
      <c r="KG50" s="116"/>
      <c r="KH50" s="116"/>
      <c r="KI50" s="116"/>
      <c r="KJ50" s="116"/>
      <c r="KK50" s="116"/>
      <c r="KL50" s="116"/>
      <c r="KM50" s="116"/>
      <c r="KN50" s="116"/>
      <c r="KO50" s="116"/>
      <c r="KP50" s="116"/>
      <c r="KQ50" s="116"/>
      <c r="KR50" s="116"/>
      <c r="KS50" s="116"/>
      <c r="KT50" s="116"/>
      <c r="KU50" s="116"/>
      <c r="KV50" s="116"/>
      <c r="KW50" s="116"/>
      <c r="KX50" s="116"/>
      <c r="KY50" s="116"/>
      <c r="KZ50" s="116"/>
      <c r="LA50" s="116"/>
      <c r="LB50" s="116"/>
      <c r="LC50" s="116"/>
      <c r="LD50" s="116"/>
      <c r="LE50" s="116"/>
      <c r="LF50" s="113">
        <v>0.1</v>
      </c>
      <c r="LG50" s="116"/>
      <c r="LH50" s="116"/>
      <c r="LI50" s="116"/>
      <c r="LJ50" s="116"/>
      <c r="LK50" s="116"/>
      <c r="LL50" s="116"/>
      <c r="LM50" s="116"/>
      <c r="LN50" s="116"/>
      <c r="LO50" s="116"/>
      <c r="LP50" s="116"/>
      <c r="LQ50" s="116"/>
      <c r="LR50" s="116"/>
      <c r="LS50" s="116"/>
      <c r="LT50" s="116"/>
      <c r="LU50" s="116"/>
      <c r="LV50" s="116"/>
      <c r="LW50" s="116"/>
      <c r="LX50" s="116"/>
      <c r="LY50" s="116"/>
      <c r="LZ50" s="116"/>
      <c r="MA50" s="116"/>
      <c r="MB50" s="116"/>
      <c r="MC50" s="116"/>
      <c r="MD50" s="116"/>
      <c r="ME50" s="116"/>
      <c r="MF50" s="116"/>
      <c r="MG50" s="116"/>
      <c r="MH50" s="116"/>
      <c r="MI50" s="116"/>
      <c r="MJ50" s="116"/>
      <c r="MK50" s="113"/>
      <c r="ML50" s="116"/>
      <c r="MM50" s="116"/>
      <c r="MN50" s="116"/>
      <c r="MO50" s="116"/>
      <c r="MP50" s="116"/>
      <c r="MQ50" s="116"/>
      <c r="MR50" s="116"/>
      <c r="MS50" s="116"/>
      <c r="MT50" s="116"/>
      <c r="MU50" s="116"/>
      <c r="MV50" s="116"/>
      <c r="MW50" s="116"/>
      <c r="MX50" s="116"/>
      <c r="MY50" s="116"/>
      <c r="MZ50" s="116"/>
      <c r="NA50" s="116"/>
      <c r="NB50" s="116"/>
      <c r="NC50" s="116"/>
      <c r="ND50" s="116"/>
      <c r="NE50" s="116"/>
      <c r="NF50" s="116"/>
      <c r="NG50" s="116"/>
      <c r="NH50" s="116"/>
      <c r="NI50" s="116"/>
      <c r="NJ50" s="116"/>
      <c r="NK50" s="116"/>
      <c r="NL50" s="116"/>
      <c r="NM50" s="116"/>
      <c r="NN50" s="116"/>
      <c r="NO50" s="113"/>
      <c r="NP50" s="116"/>
      <c r="NQ50" s="116"/>
      <c r="NR50" s="116"/>
      <c r="NS50" s="116"/>
      <c r="NT50" s="116"/>
      <c r="NU50" s="116"/>
      <c r="NV50" s="116"/>
      <c r="NW50" s="116"/>
      <c r="NX50" s="116"/>
      <c r="NY50" s="116"/>
      <c r="NZ50" s="116"/>
      <c r="OA50" s="116"/>
      <c r="OB50" s="116"/>
      <c r="OC50" s="116"/>
      <c r="OD50" s="116"/>
      <c r="OE50" s="116"/>
      <c r="OF50" s="116"/>
      <c r="OG50" s="116"/>
      <c r="OH50" s="116"/>
      <c r="OI50" s="116"/>
      <c r="OJ50" s="116"/>
      <c r="OK50" s="116"/>
      <c r="OL50" s="116"/>
      <c r="OM50" s="116"/>
      <c r="ON50" s="116"/>
      <c r="OO50" s="116"/>
      <c r="OP50" s="116"/>
      <c r="OQ50" s="116"/>
      <c r="OR50" s="116"/>
      <c r="OS50" s="116"/>
      <c r="OT50" s="113"/>
    </row>
    <row r="51" spans="1:410" s="198" customFormat="1" ht="15.75" customHeight="1" x14ac:dyDescent="0.15">
      <c r="A51" s="1"/>
      <c r="B51" s="17">
        <f t="shared" si="2"/>
        <v>41</v>
      </c>
      <c r="C51" s="17" t="s">
        <v>129</v>
      </c>
      <c r="D51" s="12" t="s">
        <v>192</v>
      </c>
      <c r="E51" s="12" t="s">
        <v>143</v>
      </c>
      <c r="F51" s="13" t="s">
        <v>13</v>
      </c>
      <c r="G51" s="43" t="s">
        <v>31</v>
      </c>
      <c r="H51" s="14">
        <f t="shared" ca="1" si="1"/>
        <v>162</v>
      </c>
      <c r="I51" s="14">
        <f t="shared" ca="1" si="8"/>
        <v>8.1</v>
      </c>
      <c r="J51" s="173">
        <v>42562</v>
      </c>
      <c r="K51" s="173">
        <v>42602</v>
      </c>
      <c r="L51" s="15" t="s">
        <v>15</v>
      </c>
      <c r="M51" s="16">
        <v>0.7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3"/>
      <c r="AS51" s="127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29"/>
      <c r="BX51" s="127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29"/>
      <c r="DA51" s="127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3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3"/>
      <c r="FJ51" s="127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3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3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  <c r="IW51" s="113">
        <v>1.3</v>
      </c>
      <c r="IX51" s="116"/>
      <c r="IY51" s="116"/>
      <c r="IZ51" s="116"/>
      <c r="JA51" s="116"/>
      <c r="JB51" s="116"/>
      <c r="JC51" s="116"/>
      <c r="JD51" s="116"/>
      <c r="JE51" s="116"/>
      <c r="JF51" s="116"/>
      <c r="JG51" s="116"/>
      <c r="JH51" s="116"/>
      <c r="JI51" s="116"/>
      <c r="JJ51" s="116"/>
      <c r="JK51" s="116"/>
      <c r="JL51" s="116"/>
      <c r="JM51" s="116"/>
      <c r="JN51" s="116"/>
      <c r="JO51" s="116"/>
      <c r="JP51" s="116"/>
      <c r="JQ51" s="116"/>
      <c r="JR51" s="116"/>
      <c r="JS51" s="116"/>
      <c r="JT51" s="116"/>
      <c r="JU51" s="116"/>
      <c r="JV51" s="116"/>
      <c r="JW51" s="116"/>
      <c r="JX51" s="116"/>
      <c r="JY51" s="116"/>
      <c r="JZ51" s="116"/>
      <c r="KA51" s="116"/>
      <c r="KB51" s="113">
        <v>1.4</v>
      </c>
      <c r="KC51" s="116"/>
      <c r="KD51" s="116"/>
      <c r="KE51" s="116"/>
      <c r="KF51" s="116"/>
      <c r="KG51" s="116"/>
      <c r="KH51" s="116"/>
      <c r="KI51" s="116"/>
      <c r="KJ51" s="116"/>
      <c r="KK51" s="116"/>
      <c r="KL51" s="116"/>
      <c r="KM51" s="116"/>
      <c r="KN51" s="116"/>
      <c r="KO51" s="116"/>
      <c r="KP51" s="116"/>
      <c r="KQ51" s="116"/>
      <c r="KR51" s="116"/>
      <c r="KS51" s="116"/>
      <c r="KT51" s="116"/>
      <c r="KU51" s="116"/>
      <c r="KV51" s="116"/>
      <c r="KW51" s="116"/>
      <c r="KX51" s="116"/>
      <c r="KY51" s="116"/>
      <c r="KZ51" s="116"/>
      <c r="LA51" s="116"/>
      <c r="LB51" s="116"/>
      <c r="LC51" s="116"/>
      <c r="LD51" s="116"/>
      <c r="LE51" s="116"/>
      <c r="LF51" s="113"/>
      <c r="LG51" s="116"/>
      <c r="LH51" s="116"/>
      <c r="LI51" s="116"/>
      <c r="LJ51" s="116"/>
      <c r="LK51" s="116"/>
      <c r="LL51" s="116"/>
      <c r="LM51" s="116"/>
      <c r="LN51" s="116"/>
      <c r="LO51" s="116"/>
      <c r="LP51" s="116"/>
      <c r="LQ51" s="116"/>
      <c r="LR51" s="116"/>
      <c r="LS51" s="116"/>
      <c r="LT51" s="116"/>
      <c r="LU51" s="116"/>
      <c r="LV51" s="116"/>
      <c r="LW51" s="116"/>
      <c r="LX51" s="116"/>
      <c r="LY51" s="116"/>
      <c r="LZ51" s="116"/>
      <c r="MA51" s="116"/>
      <c r="MB51" s="116"/>
      <c r="MC51" s="116"/>
      <c r="MD51" s="116"/>
      <c r="ME51" s="116"/>
      <c r="MF51" s="116"/>
      <c r="MG51" s="116"/>
      <c r="MH51" s="116"/>
      <c r="MI51" s="116"/>
      <c r="MJ51" s="116"/>
      <c r="MK51" s="113"/>
      <c r="ML51" s="116"/>
      <c r="MM51" s="116"/>
      <c r="MN51" s="116"/>
      <c r="MO51" s="116"/>
      <c r="MP51" s="116"/>
      <c r="MQ51" s="116"/>
      <c r="MR51" s="116"/>
      <c r="MS51" s="116"/>
      <c r="MT51" s="116"/>
      <c r="MU51" s="116"/>
      <c r="MV51" s="116"/>
      <c r="MW51" s="116"/>
      <c r="MX51" s="116"/>
      <c r="MY51" s="116"/>
      <c r="MZ51" s="116"/>
      <c r="NA51" s="116"/>
      <c r="NB51" s="116"/>
      <c r="NC51" s="116"/>
      <c r="ND51" s="116"/>
      <c r="NE51" s="116"/>
      <c r="NF51" s="116"/>
      <c r="NG51" s="116"/>
      <c r="NH51" s="116"/>
      <c r="NI51" s="116"/>
      <c r="NJ51" s="116"/>
      <c r="NK51" s="116"/>
      <c r="NL51" s="116"/>
      <c r="NM51" s="116"/>
      <c r="NN51" s="116"/>
      <c r="NO51" s="113"/>
      <c r="NP51" s="116"/>
      <c r="NQ51" s="116"/>
      <c r="NR51" s="116"/>
      <c r="NS51" s="116"/>
      <c r="NT51" s="116"/>
      <c r="NU51" s="116"/>
      <c r="NV51" s="116"/>
      <c r="NW51" s="116"/>
      <c r="NX51" s="116"/>
      <c r="NY51" s="116"/>
      <c r="NZ51" s="116"/>
      <c r="OA51" s="116"/>
      <c r="OB51" s="116"/>
      <c r="OC51" s="116"/>
      <c r="OD51" s="116"/>
      <c r="OE51" s="116"/>
      <c r="OF51" s="116"/>
      <c r="OG51" s="116"/>
      <c r="OH51" s="116"/>
      <c r="OI51" s="116"/>
      <c r="OJ51" s="116"/>
      <c r="OK51" s="116"/>
      <c r="OL51" s="116"/>
      <c r="OM51" s="116"/>
      <c r="ON51" s="116"/>
      <c r="OO51" s="116"/>
      <c r="OP51" s="116"/>
      <c r="OQ51" s="116"/>
      <c r="OR51" s="116"/>
      <c r="OS51" s="116"/>
      <c r="OT51" s="113"/>
    </row>
    <row r="52" spans="1:410" s="198" customFormat="1" ht="15.75" customHeight="1" x14ac:dyDescent="0.15">
      <c r="A52" s="1"/>
      <c r="B52" s="17">
        <f t="shared" si="2"/>
        <v>42</v>
      </c>
      <c r="C52" s="17" t="s">
        <v>129</v>
      </c>
      <c r="D52" s="12" t="s">
        <v>193</v>
      </c>
      <c r="E52" s="12" t="s">
        <v>103</v>
      </c>
      <c r="F52" s="13" t="s">
        <v>13</v>
      </c>
      <c r="G52" s="43" t="s">
        <v>31</v>
      </c>
      <c r="H52" s="14">
        <f t="shared" ca="1" si="1"/>
        <v>26</v>
      </c>
      <c r="I52" s="14">
        <f t="shared" ref="I52:I67" ca="1" si="9">H52/20</f>
        <v>1.3</v>
      </c>
      <c r="J52" s="173">
        <v>42590</v>
      </c>
      <c r="K52" s="173">
        <v>42594</v>
      </c>
      <c r="L52" s="15" t="s">
        <v>35</v>
      </c>
      <c r="M52" s="16">
        <v>1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3"/>
      <c r="AS52" s="127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29"/>
      <c r="BX52" s="127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29"/>
      <c r="DA52" s="127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3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3"/>
      <c r="FJ52" s="127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3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3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  <c r="IW52" s="113"/>
      <c r="IX52" s="116"/>
      <c r="IY52" s="116"/>
      <c r="IZ52" s="116"/>
      <c r="JA52" s="116"/>
      <c r="JB52" s="116"/>
      <c r="JC52" s="116"/>
      <c r="JD52" s="116"/>
      <c r="JE52" s="116"/>
      <c r="JF52" s="116"/>
      <c r="JG52" s="116"/>
      <c r="JH52" s="116"/>
      <c r="JI52" s="116"/>
      <c r="JJ52" s="116"/>
      <c r="JK52" s="116"/>
      <c r="JL52" s="116"/>
      <c r="JM52" s="116"/>
      <c r="JN52" s="116"/>
      <c r="JO52" s="116"/>
      <c r="JP52" s="116"/>
      <c r="JQ52" s="116"/>
      <c r="JR52" s="116"/>
      <c r="JS52" s="116"/>
      <c r="JT52" s="116"/>
      <c r="JU52" s="116"/>
      <c r="JV52" s="116"/>
      <c r="JW52" s="116"/>
      <c r="JX52" s="116"/>
      <c r="JY52" s="116"/>
      <c r="JZ52" s="116"/>
      <c r="KA52" s="116"/>
      <c r="KB52" s="113">
        <v>0.3</v>
      </c>
      <c r="KC52" s="116"/>
      <c r="KD52" s="116"/>
      <c r="KE52" s="116"/>
      <c r="KF52" s="116"/>
      <c r="KG52" s="116"/>
      <c r="KH52" s="116"/>
      <c r="KI52" s="116"/>
      <c r="KJ52" s="116"/>
      <c r="KK52" s="116"/>
      <c r="KL52" s="116"/>
      <c r="KM52" s="116"/>
      <c r="KN52" s="116"/>
      <c r="KO52" s="116"/>
      <c r="KP52" s="116"/>
      <c r="KQ52" s="116"/>
      <c r="KR52" s="116"/>
      <c r="KS52" s="116"/>
      <c r="KT52" s="116"/>
      <c r="KU52" s="116"/>
      <c r="KV52" s="116"/>
      <c r="KW52" s="116"/>
      <c r="KX52" s="116"/>
      <c r="KY52" s="116"/>
      <c r="KZ52" s="116"/>
      <c r="LA52" s="116"/>
      <c r="LB52" s="116"/>
      <c r="LC52" s="116"/>
      <c r="LD52" s="116"/>
      <c r="LE52" s="116"/>
      <c r="LF52" s="113"/>
      <c r="LG52" s="116"/>
      <c r="LH52" s="116"/>
      <c r="LI52" s="116"/>
      <c r="LJ52" s="116"/>
      <c r="LK52" s="116"/>
      <c r="LL52" s="116"/>
      <c r="LM52" s="116"/>
      <c r="LN52" s="116"/>
      <c r="LO52" s="116"/>
      <c r="LP52" s="116"/>
      <c r="LQ52" s="116"/>
      <c r="LR52" s="116"/>
      <c r="LS52" s="116"/>
      <c r="LT52" s="116"/>
      <c r="LU52" s="116"/>
      <c r="LV52" s="116"/>
      <c r="LW52" s="116"/>
      <c r="LX52" s="116"/>
      <c r="LY52" s="116"/>
      <c r="LZ52" s="116"/>
      <c r="MA52" s="116"/>
      <c r="MB52" s="116"/>
      <c r="MC52" s="116"/>
      <c r="MD52" s="116"/>
      <c r="ME52" s="116"/>
      <c r="MF52" s="116"/>
      <c r="MG52" s="116"/>
      <c r="MH52" s="116"/>
      <c r="MI52" s="116"/>
      <c r="MJ52" s="116"/>
      <c r="MK52" s="113"/>
      <c r="ML52" s="116"/>
      <c r="MM52" s="116"/>
      <c r="MN52" s="116"/>
      <c r="MO52" s="116"/>
      <c r="MP52" s="116"/>
      <c r="MQ52" s="116"/>
      <c r="MR52" s="116"/>
      <c r="MS52" s="116"/>
      <c r="MT52" s="116"/>
      <c r="MU52" s="116"/>
      <c r="MV52" s="116"/>
      <c r="MW52" s="116"/>
      <c r="MX52" s="116"/>
      <c r="MY52" s="116"/>
      <c r="MZ52" s="116"/>
      <c r="NA52" s="116"/>
      <c r="NB52" s="116"/>
      <c r="NC52" s="116"/>
      <c r="ND52" s="116"/>
      <c r="NE52" s="116"/>
      <c r="NF52" s="116"/>
      <c r="NG52" s="116"/>
      <c r="NH52" s="116"/>
      <c r="NI52" s="116"/>
      <c r="NJ52" s="116"/>
      <c r="NK52" s="116"/>
      <c r="NL52" s="116"/>
      <c r="NM52" s="116"/>
      <c r="NN52" s="116"/>
      <c r="NO52" s="113"/>
      <c r="NP52" s="116"/>
      <c r="NQ52" s="116"/>
      <c r="NR52" s="116"/>
      <c r="NS52" s="116"/>
      <c r="NT52" s="116"/>
      <c r="NU52" s="116"/>
      <c r="NV52" s="116"/>
      <c r="NW52" s="116"/>
      <c r="NX52" s="116"/>
      <c r="NY52" s="116"/>
      <c r="NZ52" s="116"/>
      <c r="OA52" s="116"/>
      <c r="OB52" s="116"/>
      <c r="OC52" s="116"/>
      <c r="OD52" s="116"/>
      <c r="OE52" s="116"/>
      <c r="OF52" s="116"/>
      <c r="OG52" s="116"/>
      <c r="OH52" s="116"/>
      <c r="OI52" s="116"/>
      <c r="OJ52" s="116"/>
      <c r="OK52" s="116"/>
      <c r="OL52" s="116"/>
      <c r="OM52" s="116"/>
      <c r="ON52" s="116"/>
      <c r="OO52" s="116"/>
      <c r="OP52" s="116"/>
      <c r="OQ52" s="116"/>
      <c r="OR52" s="116"/>
      <c r="OS52" s="116"/>
      <c r="OT52" s="113"/>
    </row>
    <row r="53" spans="1:410" s="200" customFormat="1" ht="15.75" customHeight="1" x14ac:dyDescent="0.15">
      <c r="A53" s="1"/>
      <c r="B53" s="17">
        <f t="shared" si="2"/>
        <v>43</v>
      </c>
      <c r="C53" s="17" t="s">
        <v>16</v>
      </c>
      <c r="D53" s="12" t="s">
        <v>194</v>
      </c>
      <c r="E53" s="12" t="s">
        <v>100</v>
      </c>
      <c r="F53" s="13" t="s">
        <v>13</v>
      </c>
      <c r="G53" s="43" t="s">
        <v>17</v>
      </c>
      <c r="H53" s="14">
        <f t="shared" ca="1" si="1"/>
        <v>297</v>
      </c>
      <c r="I53" s="14">
        <f t="shared" ca="1" si="9"/>
        <v>14.85</v>
      </c>
      <c r="J53" s="173"/>
      <c r="K53" s="173"/>
      <c r="L53" s="15" t="s">
        <v>18</v>
      </c>
      <c r="M53" s="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3"/>
      <c r="AS53" s="127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29"/>
      <c r="BX53" s="127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29"/>
      <c r="DA53" s="127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3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3"/>
      <c r="FJ53" s="127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3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3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  <c r="IW53" s="113"/>
      <c r="IX53" s="116"/>
      <c r="IY53" s="116"/>
      <c r="IZ53" s="116"/>
      <c r="JA53" s="116"/>
      <c r="JB53" s="116"/>
      <c r="JC53" s="116"/>
      <c r="JD53" s="116"/>
      <c r="JE53" s="116"/>
      <c r="JF53" s="116"/>
      <c r="JG53" s="116"/>
      <c r="JH53" s="116"/>
      <c r="JI53" s="116"/>
      <c r="JJ53" s="116"/>
      <c r="JK53" s="116"/>
      <c r="JL53" s="116"/>
      <c r="JM53" s="116"/>
      <c r="JN53" s="116"/>
      <c r="JO53" s="116"/>
      <c r="JP53" s="116"/>
      <c r="JQ53" s="116"/>
      <c r="JR53" s="116"/>
      <c r="JS53" s="116"/>
      <c r="JT53" s="116"/>
      <c r="JU53" s="116"/>
      <c r="JV53" s="116"/>
      <c r="JW53" s="116"/>
      <c r="JX53" s="116"/>
      <c r="JY53" s="116"/>
      <c r="JZ53" s="116"/>
      <c r="KA53" s="116"/>
      <c r="KB53" s="113" t="s">
        <v>147</v>
      </c>
      <c r="KC53" s="116"/>
      <c r="KD53" s="116"/>
      <c r="KE53" s="116"/>
      <c r="KF53" s="116"/>
      <c r="KG53" s="116"/>
      <c r="KH53" s="116"/>
      <c r="KI53" s="116"/>
      <c r="KJ53" s="116"/>
      <c r="KK53" s="116"/>
      <c r="KL53" s="116"/>
      <c r="KM53" s="116"/>
      <c r="KN53" s="116"/>
      <c r="KO53" s="116"/>
      <c r="KP53" s="116"/>
      <c r="KQ53" s="116"/>
      <c r="KR53" s="116"/>
      <c r="KS53" s="116"/>
      <c r="KT53" s="116"/>
      <c r="KU53" s="116"/>
      <c r="KV53" s="116"/>
      <c r="KW53" s="116"/>
      <c r="KX53" s="116"/>
      <c r="KY53" s="116"/>
      <c r="KZ53" s="116"/>
      <c r="LA53" s="116"/>
      <c r="LB53" s="116"/>
      <c r="LC53" s="116"/>
      <c r="LD53" s="116"/>
      <c r="LE53" s="116"/>
      <c r="LF53" s="113">
        <v>0.25</v>
      </c>
      <c r="LG53" s="116"/>
      <c r="LH53" s="116"/>
      <c r="LI53" s="116"/>
      <c r="LJ53" s="116"/>
      <c r="LK53" s="116"/>
      <c r="LL53" s="116"/>
      <c r="LM53" s="116"/>
      <c r="LN53" s="116"/>
      <c r="LO53" s="116"/>
      <c r="LP53" s="116"/>
      <c r="LQ53" s="116"/>
      <c r="LR53" s="116"/>
      <c r="LS53" s="116"/>
      <c r="LT53" s="116"/>
      <c r="LU53" s="116"/>
      <c r="LV53" s="116"/>
      <c r="LW53" s="116"/>
      <c r="LX53" s="116"/>
      <c r="LY53" s="116"/>
      <c r="LZ53" s="116"/>
      <c r="MA53" s="116"/>
      <c r="MB53" s="116"/>
      <c r="MC53" s="116"/>
      <c r="MD53" s="116"/>
      <c r="ME53" s="116"/>
      <c r="MF53" s="116"/>
      <c r="MG53" s="116"/>
      <c r="MH53" s="116"/>
      <c r="MI53" s="116"/>
      <c r="MJ53" s="116"/>
      <c r="MK53" s="113"/>
      <c r="ML53" s="116"/>
      <c r="MM53" s="116"/>
      <c r="MN53" s="116"/>
      <c r="MO53" s="116"/>
      <c r="MP53" s="116"/>
      <c r="MQ53" s="116"/>
      <c r="MR53" s="116"/>
      <c r="MS53" s="116"/>
      <c r="MT53" s="116"/>
      <c r="MU53" s="116"/>
      <c r="MV53" s="116"/>
      <c r="MW53" s="116"/>
      <c r="MX53" s="116"/>
      <c r="MY53" s="116"/>
      <c r="MZ53" s="116"/>
      <c r="NA53" s="116"/>
      <c r="NB53" s="116"/>
      <c r="NC53" s="116"/>
      <c r="ND53" s="116"/>
      <c r="NE53" s="116"/>
      <c r="NF53" s="116"/>
      <c r="NG53" s="116"/>
      <c r="NH53" s="116"/>
      <c r="NI53" s="116"/>
      <c r="NJ53" s="116"/>
      <c r="NK53" s="116"/>
      <c r="NL53" s="116"/>
      <c r="NM53" s="116"/>
      <c r="NN53" s="116"/>
      <c r="NO53" s="113"/>
      <c r="NP53" s="116"/>
      <c r="NQ53" s="116"/>
      <c r="NR53" s="116"/>
      <c r="NS53" s="116"/>
      <c r="NT53" s="116"/>
      <c r="NU53" s="116"/>
      <c r="NV53" s="116"/>
      <c r="NW53" s="116"/>
      <c r="NX53" s="116"/>
      <c r="NY53" s="116"/>
      <c r="NZ53" s="116"/>
      <c r="OA53" s="116"/>
      <c r="OB53" s="116"/>
      <c r="OC53" s="116"/>
      <c r="OD53" s="116"/>
      <c r="OE53" s="116"/>
      <c r="OF53" s="116"/>
      <c r="OG53" s="116"/>
      <c r="OH53" s="116"/>
      <c r="OI53" s="116"/>
      <c r="OJ53" s="116"/>
      <c r="OK53" s="116"/>
      <c r="OL53" s="116"/>
      <c r="OM53" s="116"/>
      <c r="ON53" s="116"/>
      <c r="OO53" s="116"/>
      <c r="OP53" s="116"/>
      <c r="OQ53" s="116"/>
      <c r="OR53" s="116"/>
      <c r="OS53" s="116"/>
      <c r="OT53" s="113"/>
    </row>
    <row r="54" spans="1:410" s="201" customFormat="1" ht="15.75" customHeight="1" x14ac:dyDescent="0.15">
      <c r="A54" s="1"/>
      <c r="B54" s="17">
        <f t="shared" si="2"/>
        <v>44</v>
      </c>
      <c r="C54" s="17" t="s">
        <v>129</v>
      </c>
      <c r="D54" s="12" t="s">
        <v>195</v>
      </c>
      <c r="E54" s="12" t="s">
        <v>99</v>
      </c>
      <c r="F54" s="13" t="s">
        <v>13</v>
      </c>
      <c r="G54" s="43" t="s">
        <v>20</v>
      </c>
      <c r="H54" s="14">
        <f t="shared" ca="1" si="1"/>
        <v>24</v>
      </c>
      <c r="I54" s="14">
        <f t="shared" ca="1" si="9"/>
        <v>1.2</v>
      </c>
      <c r="J54" s="173">
        <v>42594</v>
      </c>
      <c r="K54" s="173">
        <v>42600</v>
      </c>
      <c r="L54" s="15" t="s">
        <v>21</v>
      </c>
      <c r="M54" s="16">
        <v>1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3"/>
      <c r="AS54" s="127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29"/>
      <c r="BX54" s="127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29"/>
      <c r="DA54" s="127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3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3"/>
      <c r="FJ54" s="127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3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3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3"/>
      <c r="IX54" s="116"/>
      <c r="IY54" s="116"/>
      <c r="IZ54" s="116"/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6"/>
      <c r="JO54" s="116"/>
      <c r="JP54" s="116"/>
      <c r="JQ54" s="116"/>
      <c r="JR54" s="116"/>
      <c r="JS54" s="116"/>
      <c r="JT54" s="116"/>
      <c r="JU54" s="116"/>
      <c r="JV54" s="116"/>
      <c r="JW54" s="116"/>
      <c r="JX54" s="116"/>
      <c r="JY54" s="116"/>
      <c r="JZ54" s="116"/>
      <c r="KA54" s="116"/>
      <c r="KB54" s="113">
        <v>0.5</v>
      </c>
      <c r="KC54" s="116"/>
      <c r="KD54" s="116"/>
      <c r="KE54" s="116"/>
      <c r="KF54" s="116"/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6"/>
      <c r="KU54" s="116"/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3"/>
      <c r="LG54" s="116"/>
      <c r="LH54" s="116"/>
      <c r="LI54" s="116"/>
      <c r="LJ54" s="116"/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6"/>
      <c r="LY54" s="116"/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3"/>
      <c r="ML54" s="116"/>
      <c r="MM54" s="116"/>
      <c r="MN54" s="116"/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6"/>
      <c r="NC54" s="116"/>
      <c r="ND54" s="116"/>
      <c r="NE54" s="116"/>
      <c r="NF54" s="116"/>
      <c r="NG54" s="116"/>
      <c r="NH54" s="116"/>
      <c r="NI54" s="116"/>
      <c r="NJ54" s="116"/>
      <c r="NK54" s="116"/>
      <c r="NL54" s="116"/>
      <c r="NM54" s="116"/>
      <c r="NN54" s="116"/>
      <c r="NO54" s="113"/>
      <c r="NP54" s="116"/>
      <c r="NQ54" s="116"/>
      <c r="NR54" s="116"/>
      <c r="NS54" s="116"/>
      <c r="NT54" s="116"/>
      <c r="NU54" s="116"/>
      <c r="NV54" s="116"/>
      <c r="NW54" s="116"/>
      <c r="NX54" s="116"/>
      <c r="NY54" s="116"/>
      <c r="NZ54" s="116"/>
      <c r="OA54" s="116"/>
      <c r="OB54" s="116"/>
      <c r="OC54" s="116"/>
      <c r="OD54" s="116"/>
      <c r="OE54" s="116"/>
      <c r="OF54" s="116"/>
      <c r="OG54" s="116"/>
      <c r="OH54" s="116"/>
      <c r="OI54" s="116"/>
      <c r="OJ54" s="116"/>
      <c r="OK54" s="116"/>
      <c r="OL54" s="116"/>
      <c r="OM54" s="116"/>
      <c r="ON54" s="116"/>
      <c r="OO54" s="116"/>
      <c r="OP54" s="116"/>
      <c r="OQ54" s="116"/>
      <c r="OR54" s="116"/>
      <c r="OS54" s="116"/>
      <c r="OT54" s="113"/>
    </row>
    <row r="55" spans="1:410" s="201" customFormat="1" ht="15.75" customHeight="1" x14ac:dyDescent="0.15">
      <c r="A55" s="1"/>
      <c r="B55" s="17">
        <f t="shared" si="2"/>
        <v>45</v>
      </c>
      <c r="C55" s="17" t="s">
        <v>85</v>
      </c>
      <c r="D55" s="12" t="s">
        <v>196</v>
      </c>
      <c r="E55" s="12" t="s">
        <v>99</v>
      </c>
      <c r="F55" s="13" t="s">
        <v>13</v>
      </c>
      <c r="G55" s="43" t="s">
        <v>22</v>
      </c>
      <c r="H55" s="14">
        <f t="shared" ca="1" si="1"/>
        <v>107</v>
      </c>
      <c r="I55" s="14">
        <f t="shared" ca="1" si="9"/>
        <v>5.35</v>
      </c>
      <c r="J55" s="173">
        <v>42594</v>
      </c>
      <c r="K55" s="173">
        <v>42599</v>
      </c>
      <c r="L55" s="15" t="s">
        <v>21</v>
      </c>
      <c r="M55" s="16">
        <v>1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3"/>
      <c r="AS55" s="127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29"/>
      <c r="BX55" s="127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29"/>
      <c r="DA55" s="127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3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3"/>
      <c r="FJ55" s="127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3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3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  <c r="IW55" s="113"/>
      <c r="IX55" s="116"/>
      <c r="IY55" s="116"/>
      <c r="IZ55" s="116"/>
      <c r="JA55" s="116"/>
      <c r="JB55" s="116"/>
      <c r="JC55" s="116"/>
      <c r="JD55" s="116"/>
      <c r="JE55" s="116"/>
      <c r="JF55" s="116"/>
      <c r="JG55" s="116"/>
      <c r="JH55" s="116"/>
      <c r="JI55" s="116"/>
      <c r="JJ55" s="116"/>
      <c r="JK55" s="116"/>
      <c r="JL55" s="116"/>
      <c r="JM55" s="116"/>
      <c r="JN55" s="116"/>
      <c r="JO55" s="116"/>
      <c r="JP55" s="116"/>
      <c r="JQ55" s="116"/>
      <c r="JR55" s="116"/>
      <c r="JS55" s="116"/>
      <c r="JT55" s="116"/>
      <c r="JU55" s="116"/>
      <c r="JV55" s="116"/>
      <c r="JW55" s="116"/>
      <c r="JX55" s="116"/>
      <c r="JY55" s="116"/>
      <c r="JZ55" s="116"/>
      <c r="KA55" s="116"/>
      <c r="KB55" s="113">
        <v>0.2</v>
      </c>
      <c r="KC55" s="116"/>
      <c r="KD55" s="116"/>
      <c r="KE55" s="116"/>
      <c r="KF55" s="116"/>
      <c r="KG55" s="116"/>
      <c r="KH55" s="116"/>
      <c r="KI55" s="116"/>
      <c r="KJ55" s="116"/>
      <c r="KK55" s="116"/>
      <c r="KL55" s="116"/>
      <c r="KM55" s="116"/>
      <c r="KN55" s="116"/>
      <c r="KO55" s="116"/>
      <c r="KP55" s="116"/>
      <c r="KQ55" s="116"/>
      <c r="KR55" s="116"/>
      <c r="KS55" s="116"/>
      <c r="KT55" s="116"/>
      <c r="KU55" s="116"/>
      <c r="KV55" s="116"/>
      <c r="KW55" s="116"/>
      <c r="KX55" s="116"/>
      <c r="KY55" s="116"/>
      <c r="KZ55" s="116"/>
      <c r="LA55" s="116"/>
      <c r="LB55" s="116"/>
      <c r="LC55" s="116"/>
      <c r="LD55" s="116"/>
      <c r="LE55" s="116"/>
      <c r="LF55" s="113"/>
      <c r="LG55" s="116"/>
      <c r="LH55" s="116"/>
      <c r="LI55" s="116"/>
      <c r="LJ55" s="116"/>
      <c r="LK55" s="116"/>
      <c r="LL55" s="116"/>
      <c r="LM55" s="116"/>
      <c r="LN55" s="116"/>
      <c r="LO55" s="116"/>
      <c r="LP55" s="116"/>
      <c r="LQ55" s="116"/>
      <c r="LR55" s="116"/>
      <c r="LS55" s="116"/>
      <c r="LT55" s="116"/>
      <c r="LU55" s="116"/>
      <c r="LV55" s="116"/>
      <c r="LW55" s="116"/>
      <c r="LX55" s="116"/>
      <c r="LY55" s="116"/>
      <c r="LZ55" s="116"/>
      <c r="MA55" s="116"/>
      <c r="MB55" s="116"/>
      <c r="MC55" s="116"/>
      <c r="MD55" s="116"/>
      <c r="ME55" s="116"/>
      <c r="MF55" s="116"/>
      <c r="MG55" s="116"/>
      <c r="MH55" s="116"/>
      <c r="MI55" s="116"/>
      <c r="MJ55" s="116"/>
      <c r="MK55" s="113"/>
      <c r="ML55" s="116"/>
      <c r="MM55" s="116"/>
      <c r="MN55" s="116"/>
      <c r="MO55" s="116"/>
      <c r="MP55" s="116"/>
      <c r="MQ55" s="116"/>
      <c r="MR55" s="116"/>
      <c r="MS55" s="116"/>
      <c r="MT55" s="116"/>
      <c r="MU55" s="116"/>
      <c r="MV55" s="116"/>
      <c r="MW55" s="116"/>
      <c r="MX55" s="116"/>
      <c r="MY55" s="116"/>
      <c r="MZ55" s="116"/>
      <c r="NA55" s="116"/>
      <c r="NB55" s="116"/>
      <c r="NC55" s="116"/>
      <c r="ND55" s="116"/>
      <c r="NE55" s="116"/>
      <c r="NF55" s="116"/>
      <c r="NG55" s="116"/>
      <c r="NH55" s="116"/>
      <c r="NI55" s="116"/>
      <c r="NJ55" s="116"/>
      <c r="NK55" s="116"/>
      <c r="NL55" s="116"/>
      <c r="NM55" s="116"/>
      <c r="NN55" s="116"/>
      <c r="NO55" s="113">
        <v>0.5</v>
      </c>
      <c r="NP55" s="116"/>
      <c r="NQ55" s="116"/>
      <c r="NR55" s="116"/>
      <c r="NS55" s="116"/>
      <c r="NT55" s="116"/>
      <c r="NU55" s="116"/>
      <c r="NV55" s="116"/>
      <c r="NW55" s="116"/>
      <c r="NX55" s="116"/>
      <c r="NY55" s="116"/>
      <c r="NZ55" s="116"/>
      <c r="OA55" s="116"/>
      <c r="OB55" s="116"/>
      <c r="OC55" s="116"/>
      <c r="OD55" s="116"/>
      <c r="OE55" s="116"/>
      <c r="OF55" s="116"/>
      <c r="OG55" s="116"/>
      <c r="OH55" s="116"/>
      <c r="OI55" s="116"/>
      <c r="OJ55" s="116"/>
      <c r="OK55" s="116"/>
      <c r="OL55" s="116"/>
      <c r="OM55" s="116"/>
      <c r="ON55" s="116"/>
      <c r="OO55" s="116"/>
      <c r="OP55" s="116"/>
      <c r="OQ55" s="116"/>
      <c r="OR55" s="116"/>
      <c r="OS55" s="116"/>
      <c r="OT55" s="113">
        <v>0.5</v>
      </c>
    </row>
    <row r="56" spans="1:410" s="200" customFormat="1" ht="15.75" customHeight="1" x14ac:dyDescent="0.15">
      <c r="A56" s="1"/>
      <c r="B56" s="17">
        <f t="shared" si="2"/>
        <v>46</v>
      </c>
      <c r="C56" s="17" t="s">
        <v>16</v>
      </c>
      <c r="D56" s="12" t="s">
        <v>197</v>
      </c>
      <c r="E56" s="12" t="s">
        <v>123</v>
      </c>
      <c r="F56" s="13" t="s">
        <v>13</v>
      </c>
      <c r="G56" s="43" t="s">
        <v>145</v>
      </c>
      <c r="H56" s="14">
        <f t="shared" ca="1" si="1"/>
        <v>15</v>
      </c>
      <c r="I56" s="14">
        <f t="shared" ca="1" si="9"/>
        <v>0.75</v>
      </c>
      <c r="J56" s="173">
        <v>42597</v>
      </c>
      <c r="K56" s="173">
        <v>42643</v>
      </c>
      <c r="L56" s="15" t="s">
        <v>21</v>
      </c>
      <c r="M56" s="16">
        <v>0.8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3"/>
      <c r="AS56" s="127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29"/>
      <c r="BX56" s="127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29"/>
      <c r="DA56" s="127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3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3"/>
      <c r="FJ56" s="127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3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3"/>
      <c r="HS56" s="127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  <c r="IW56" s="113"/>
      <c r="IX56" s="127"/>
      <c r="IY56" s="116"/>
      <c r="IZ56" s="116"/>
      <c r="JA56" s="116"/>
      <c r="JB56" s="116"/>
      <c r="JC56" s="116"/>
      <c r="JD56" s="116"/>
      <c r="JE56" s="116"/>
      <c r="JF56" s="116"/>
      <c r="JG56" s="116"/>
      <c r="JH56" s="116"/>
      <c r="JI56" s="116"/>
      <c r="JJ56" s="116"/>
      <c r="JK56" s="116"/>
      <c r="JL56" s="116"/>
      <c r="JM56" s="116"/>
      <c r="JN56" s="116"/>
      <c r="JO56" s="116"/>
      <c r="JP56" s="116"/>
      <c r="JQ56" s="116"/>
      <c r="JR56" s="116"/>
      <c r="JS56" s="116"/>
      <c r="JT56" s="116"/>
      <c r="JU56" s="116"/>
      <c r="JV56" s="116"/>
      <c r="JW56" s="116"/>
      <c r="JX56" s="116"/>
      <c r="JY56" s="116"/>
      <c r="JZ56" s="116"/>
      <c r="KA56" s="116"/>
      <c r="KB56" s="113">
        <v>2</v>
      </c>
      <c r="KC56" s="116"/>
      <c r="KD56" s="116"/>
      <c r="KE56" s="116"/>
      <c r="KF56" s="116"/>
      <c r="KG56" s="116"/>
      <c r="KH56" s="116"/>
      <c r="KI56" s="116"/>
      <c r="KJ56" s="116"/>
      <c r="KK56" s="116"/>
      <c r="KL56" s="116"/>
      <c r="KM56" s="116"/>
      <c r="KN56" s="116"/>
      <c r="KO56" s="116"/>
      <c r="KP56" s="116"/>
      <c r="KQ56" s="116"/>
      <c r="KR56" s="116"/>
      <c r="KS56" s="116"/>
      <c r="KT56" s="116"/>
      <c r="KU56" s="116"/>
      <c r="KV56" s="116"/>
      <c r="KW56" s="116"/>
      <c r="KX56" s="116"/>
      <c r="KY56" s="116"/>
      <c r="KZ56" s="116"/>
      <c r="LA56" s="116"/>
      <c r="LB56" s="116"/>
      <c r="LC56" s="116"/>
      <c r="LD56" s="116"/>
      <c r="LE56" s="116"/>
      <c r="LF56" s="113">
        <v>4</v>
      </c>
      <c r="LG56" s="116"/>
      <c r="LH56" s="116"/>
      <c r="LI56" s="116"/>
      <c r="LJ56" s="116"/>
      <c r="LK56" s="116"/>
      <c r="LL56" s="116"/>
      <c r="LM56" s="116"/>
      <c r="LN56" s="116"/>
      <c r="LO56" s="116"/>
      <c r="LP56" s="116"/>
      <c r="LQ56" s="116"/>
      <c r="LR56" s="116"/>
      <c r="LS56" s="116"/>
      <c r="LT56" s="116"/>
      <c r="LU56" s="116"/>
      <c r="LV56" s="116"/>
      <c r="LW56" s="116"/>
      <c r="LX56" s="116"/>
      <c r="LY56" s="116"/>
      <c r="LZ56" s="116"/>
      <c r="MA56" s="116"/>
      <c r="MB56" s="116"/>
      <c r="MC56" s="116"/>
      <c r="MD56" s="116"/>
      <c r="ME56" s="116"/>
      <c r="MF56" s="116"/>
      <c r="MG56" s="116"/>
      <c r="MH56" s="116"/>
      <c r="MI56" s="116"/>
      <c r="MJ56" s="116"/>
      <c r="MK56" s="113"/>
      <c r="ML56" s="116"/>
      <c r="MM56" s="116"/>
      <c r="MN56" s="116"/>
      <c r="MO56" s="116"/>
      <c r="MP56" s="116"/>
      <c r="MQ56" s="116"/>
      <c r="MR56" s="116"/>
      <c r="MS56" s="116"/>
      <c r="MT56" s="116"/>
      <c r="MU56" s="116"/>
      <c r="MV56" s="116"/>
      <c r="MW56" s="116"/>
      <c r="MX56" s="116"/>
      <c r="MY56" s="116"/>
      <c r="MZ56" s="116"/>
      <c r="NA56" s="116"/>
      <c r="NB56" s="116"/>
      <c r="NC56" s="116"/>
      <c r="ND56" s="116"/>
      <c r="NE56" s="116"/>
      <c r="NF56" s="116"/>
      <c r="NG56" s="116"/>
      <c r="NH56" s="116"/>
      <c r="NI56" s="116"/>
      <c r="NJ56" s="116"/>
      <c r="NK56" s="116"/>
      <c r="NL56" s="116"/>
      <c r="NM56" s="116"/>
      <c r="NN56" s="116"/>
      <c r="NO56" s="113"/>
      <c r="NP56" s="116"/>
      <c r="NQ56" s="116"/>
      <c r="NR56" s="116"/>
      <c r="NS56" s="116"/>
      <c r="NT56" s="116"/>
      <c r="NU56" s="116"/>
      <c r="NV56" s="116"/>
      <c r="NW56" s="116"/>
      <c r="NX56" s="116"/>
      <c r="NY56" s="116"/>
      <c r="NZ56" s="116"/>
      <c r="OA56" s="116"/>
      <c r="OB56" s="116"/>
      <c r="OC56" s="116"/>
      <c r="OD56" s="116"/>
      <c r="OE56" s="116"/>
      <c r="OF56" s="116"/>
      <c r="OG56" s="116"/>
      <c r="OH56" s="116"/>
      <c r="OI56" s="116"/>
      <c r="OJ56" s="116"/>
      <c r="OK56" s="116"/>
      <c r="OL56" s="116"/>
      <c r="OM56" s="116"/>
      <c r="ON56" s="116"/>
      <c r="OO56" s="116"/>
      <c r="OP56" s="116"/>
      <c r="OQ56" s="116"/>
      <c r="OR56" s="116"/>
      <c r="OS56" s="116"/>
      <c r="OT56" s="113"/>
    </row>
    <row r="57" spans="1:410" s="201" customFormat="1" ht="15.75" customHeight="1" x14ac:dyDescent="0.15">
      <c r="A57" s="1"/>
      <c r="B57" s="17">
        <f t="shared" si="2"/>
        <v>47</v>
      </c>
      <c r="C57" s="17" t="s">
        <v>84</v>
      </c>
      <c r="D57" s="12" t="s">
        <v>198</v>
      </c>
      <c r="E57" s="12" t="s">
        <v>134</v>
      </c>
      <c r="F57" s="13" t="s">
        <v>13</v>
      </c>
      <c r="G57" s="43" t="s">
        <v>31</v>
      </c>
      <c r="H57" s="14">
        <f t="shared" ca="1" si="1"/>
        <v>55</v>
      </c>
      <c r="I57" s="14">
        <f t="shared" ca="1" si="9"/>
        <v>2.75</v>
      </c>
      <c r="J57" s="173">
        <v>42605</v>
      </c>
      <c r="K57" s="173">
        <v>42613</v>
      </c>
      <c r="L57" s="15" t="s">
        <v>21</v>
      </c>
      <c r="M57" s="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3"/>
      <c r="AS57" s="127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29"/>
      <c r="BX57" s="127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29"/>
      <c r="DA57" s="127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3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3"/>
      <c r="FJ57" s="127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3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3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  <c r="IW57" s="113"/>
      <c r="IX57" s="116"/>
      <c r="IY57" s="116"/>
      <c r="IZ57" s="116"/>
      <c r="JA57" s="116"/>
      <c r="JB57" s="116"/>
      <c r="JC57" s="116"/>
      <c r="JD57" s="116"/>
      <c r="JE57" s="116"/>
      <c r="JF57" s="116"/>
      <c r="JG57" s="116"/>
      <c r="JH57" s="116"/>
      <c r="JI57" s="116"/>
      <c r="JJ57" s="116"/>
      <c r="JK57" s="116"/>
      <c r="JL57" s="116"/>
      <c r="JM57" s="116"/>
      <c r="JN57" s="116"/>
      <c r="JO57" s="116"/>
      <c r="JP57" s="116"/>
      <c r="JQ57" s="116"/>
      <c r="JR57" s="116"/>
      <c r="JS57" s="116"/>
      <c r="JT57" s="116"/>
      <c r="JU57" s="116"/>
      <c r="JV57" s="116"/>
      <c r="JW57" s="116"/>
      <c r="JX57" s="116"/>
      <c r="JY57" s="116"/>
      <c r="JZ57" s="116"/>
      <c r="KA57" s="116"/>
      <c r="KB57" s="113"/>
      <c r="KC57" s="116"/>
      <c r="KD57" s="116"/>
      <c r="KE57" s="116"/>
      <c r="KF57" s="116"/>
      <c r="KG57" s="116"/>
      <c r="KH57" s="116"/>
      <c r="KI57" s="116"/>
      <c r="KJ57" s="116"/>
      <c r="KK57" s="116"/>
      <c r="KL57" s="116"/>
      <c r="KM57" s="116"/>
      <c r="KN57" s="116"/>
      <c r="KO57" s="116"/>
      <c r="KP57" s="116"/>
      <c r="KQ57" s="116"/>
      <c r="KR57" s="116"/>
      <c r="KS57" s="116"/>
      <c r="KT57" s="116"/>
      <c r="KU57" s="116"/>
      <c r="KV57" s="116"/>
      <c r="KW57" s="116"/>
      <c r="KX57" s="116"/>
      <c r="KY57" s="116"/>
      <c r="KZ57" s="116"/>
      <c r="LA57" s="116"/>
      <c r="LB57" s="116"/>
      <c r="LC57" s="116"/>
      <c r="LD57" s="116"/>
      <c r="LE57" s="116"/>
      <c r="LF57" s="113"/>
      <c r="LG57" s="116"/>
      <c r="LH57" s="116"/>
      <c r="LI57" s="116"/>
      <c r="LJ57" s="116"/>
      <c r="LK57" s="116"/>
      <c r="LL57" s="116"/>
      <c r="LM57" s="116"/>
      <c r="LN57" s="116"/>
      <c r="LO57" s="116"/>
      <c r="LP57" s="116"/>
      <c r="LQ57" s="116"/>
      <c r="LR57" s="116"/>
      <c r="LS57" s="116"/>
      <c r="LT57" s="116"/>
      <c r="LU57" s="116"/>
      <c r="LV57" s="116"/>
      <c r="LW57" s="116"/>
      <c r="LX57" s="116"/>
      <c r="LY57" s="116"/>
      <c r="LZ57" s="116"/>
      <c r="MA57" s="116"/>
      <c r="MB57" s="116"/>
      <c r="MC57" s="116"/>
      <c r="MD57" s="116"/>
      <c r="ME57" s="116"/>
      <c r="MF57" s="116"/>
      <c r="MG57" s="116"/>
      <c r="MH57" s="116"/>
      <c r="MI57" s="116"/>
      <c r="MJ57" s="116"/>
      <c r="MK57" s="113"/>
      <c r="ML57" s="116"/>
      <c r="MM57" s="116"/>
      <c r="MN57" s="116"/>
      <c r="MO57" s="116"/>
      <c r="MP57" s="116"/>
      <c r="MQ57" s="116"/>
      <c r="MR57" s="116"/>
      <c r="MS57" s="116"/>
      <c r="MT57" s="116"/>
      <c r="MU57" s="116"/>
      <c r="MV57" s="116"/>
      <c r="MW57" s="116"/>
      <c r="MX57" s="116"/>
      <c r="MY57" s="116"/>
      <c r="MZ57" s="116"/>
      <c r="NA57" s="116"/>
      <c r="NB57" s="116"/>
      <c r="NC57" s="116"/>
      <c r="ND57" s="116"/>
      <c r="NE57" s="116"/>
      <c r="NF57" s="116"/>
      <c r="NG57" s="116"/>
      <c r="NH57" s="116"/>
      <c r="NI57" s="116"/>
      <c r="NJ57" s="116"/>
      <c r="NK57" s="116"/>
      <c r="NL57" s="116"/>
      <c r="NM57" s="116"/>
      <c r="NN57" s="116"/>
      <c r="NO57" s="113"/>
      <c r="NP57" s="116"/>
      <c r="NQ57" s="116"/>
      <c r="NR57" s="116"/>
      <c r="NS57" s="116"/>
      <c r="NT57" s="116"/>
      <c r="NU57" s="116"/>
      <c r="NV57" s="116"/>
      <c r="NW57" s="116"/>
      <c r="NX57" s="116"/>
      <c r="NY57" s="116"/>
      <c r="NZ57" s="116"/>
      <c r="OA57" s="116"/>
      <c r="OB57" s="116"/>
      <c r="OC57" s="116"/>
      <c r="OD57" s="116"/>
      <c r="OE57" s="116"/>
      <c r="OF57" s="116"/>
      <c r="OG57" s="116"/>
      <c r="OH57" s="116"/>
      <c r="OI57" s="116"/>
      <c r="OJ57" s="116"/>
      <c r="OK57" s="116"/>
      <c r="OL57" s="116"/>
      <c r="OM57" s="116"/>
      <c r="ON57" s="116"/>
      <c r="OO57" s="116"/>
      <c r="OP57" s="116"/>
      <c r="OQ57" s="116"/>
      <c r="OR57" s="116"/>
      <c r="OS57" s="116"/>
      <c r="OT57" s="113"/>
    </row>
    <row r="58" spans="1:410" s="202" customFormat="1" ht="15.75" customHeight="1" x14ac:dyDescent="0.15">
      <c r="A58" s="1"/>
      <c r="B58" s="17">
        <f>B57+1</f>
        <v>48</v>
      </c>
      <c r="C58" s="17" t="s">
        <v>129</v>
      </c>
      <c r="D58" s="12" t="s">
        <v>199</v>
      </c>
      <c r="E58" s="12" t="s">
        <v>134</v>
      </c>
      <c r="F58" s="13" t="s">
        <v>13</v>
      </c>
      <c r="G58" s="43" t="s">
        <v>31</v>
      </c>
      <c r="H58" s="14">
        <f t="shared" ca="1" si="1"/>
        <v>212</v>
      </c>
      <c r="I58" s="14">
        <f t="shared" ca="1" si="9"/>
        <v>10.6</v>
      </c>
      <c r="J58" s="173">
        <v>42611</v>
      </c>
      <c r="K58" s="173">
        <v>42628</v>
      </c>
      <c r="L58" s="15" t="s">
        <v>21</v>
      </c>
      <c r="M58" s="16">
        <v>1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3"/>
      <c r="AS58" s="127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29"/>
      <c r="BX58" s="127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29"/>
      <c r="DA58" s="127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3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3"/>
      <c r="FJ58" s="127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3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3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  <c r="IW58" s="113"/>
      <c r="IX58" s="116"/>
      <c r="IY58" s="116"/>
      <c r="IZ58" s="116"/>
      <c r="JA58" s="116"/>
      <c r="JB58" s="116"/>
      <c r="JC58" s="116"/>
      <c r="JD58" s="116"/>
      <c r="JE58" s="116"/>
      <c r="JF58" s="116"/>
      <c r="JG58" s="116"/>
      <c r="JH58" s="116"/>
      <c r="JI58" s="116"/>
      <c r="JJ58" s="116"/>
      <c r="JK58" s="116"/>
      <c r="JL58" s="116"/>
      <c r="JM58" s="116"/>
      <c r="JN58" s="116"/>
      <c r="JO58" s="116"/>
      <c r="JP58" s="116"/>
      <c r="JQ58" s="116"/>
      <c r="JR58" s="116"/>
      <c r="JS58" s="116"/>
      <c r="JT58" s="116"/>
      <c r="JU58" s="116"/>
      <c r="JV58" s="116"/>
      <c r="JW58" s="116"/>
      <c r="JX58" s="116"/>
      <c r="JY58" s="116"/>
      <c r="JZ58" s="116"/>
      <c r="KA58" s="116"/>
      <c r="KB58" s="113"/>
      <c r="KC58" s="116"/>
      <c r="KD58" s="116"/>
      <c r="KE58" s="116"/>
      <c r="KF58" s="116"/>
      <c r="KG58" s="116"/>
      <c r="KH58" s="116"/>
      <c r="KI58" s="116"/>
      <c r="KJ58" s="116"/>
      <c r="KK58" s="116"/>
      <c r="KL58" s="116"/>
      <c r="KM58" s="116"/>
      <c r="KN58" s="116"/>
      <c r="KO58" s="116"/>
      <c r="KP58" s="116"/>
      <c r="KQ58" s="116"/>
      <c r="KR58" s="116"/>
      <c r="KS58" s="116"/>
      <c r="KT58" s="116"/>
      <c r="KU58" s="116"/>
      <c r="KV58" s="116"/>
      <c r="KW58" s="116"/>
      <c r="KX58" s="116"/>
      <c r="KY58" s="116"/>
      <c r="KZ58" s="116"/>
      <c r="LA58" s="116"/>
      <c r="LB58" s="116"/>
      <c r="LC58" s="116"/>
      <c r="LD58" s="116"/>
      <c r="LE58" s="116"/>
      <c r="LF58" s="113">
        <v>1.25</v>
      </c>
      <c r="LG58" s="116"/>
      <c r="LH58" s="116"/>
      <c r="LI58" s="116"/>
      <c r="LJ58" s="116"/>
      <c r="LK58" s="116"/>
      <c r="LL58" s="116"/>
      <c r="LM58" s="116"/>
      <c r="LN58" s="116"/>
      <c r="LO58" s="116"/>
      <c r="LP58" s="116"/>
      <c r="LQ58" s="116"/>
      <c r="LR58" s="116"/>
      <c r="LS58" s="116"/>
      <c r="LT58" s="116"/>
      <c r="LU58" s="116"/>
      <c r="LV58" s="116"/>
      <c r="LW58" s="116"/>
      <c r="LX58" s="116"/>
      <c r="LY58" s="116"/>
      <c r="LZ58" s="116"/>
      <c r="MA58" s="116"/>
      <c r="MB58" s="116"/>
      <c r="MC58" s="116"/>
      <c r="MD58" s="116"/>
      <c r="ME58" s="116"/>
      <c r="MF58" s="116"/>
      <c r="MG58" s="116"/>
      <c r="MH58" s="116"/>
      <c r="MI58" s="116"/>
      <c r="MJ58" s="116"/>
      <c r="MK58" s="113"/>
      <c r="ML58" s="116"/>
      <c r="MM58" s="116"/>
      <c r="MN58" s="116"/>
      <c r="MO58" s="116"/>
      <c r="MP58" s="116"/>
      <c r="MQ58" s="116"/>
      <c r="MR58" s="116"/>
      <c r="MS58" s="116"/>
      <c r="MT58" s="116"/>
      <c r="MU58" s="116"/>
      <c r="MV58" s="116"/>
      <c r="MW58" s="116"/>
      <c r="MX58" s="116"/>
      <c r="MY58" s="116"/>
      <c r="MZ58" s="116"/>
      <c r="NA58" s="116"/>
      <c r="NB58" s="116"/>
      <c r="NC58" s="116"/>
      <c r="ND58" s="116"/>
      <c r="NE58" s="116"/>
      <c r="NF58" s="116"/>
      <c r="NG58" s="116"/>
      <c r="NH58" s="116"/>
      <c r="NI58" s="116"/>
      <c r="NJ58" s="116"/>
      <c r="NK58" s="116"/>
      <c r="NL58" s="116"/>
      <c r="NM58" s="116"/>
      <c r="NN58" s="116"/>
      <c r="NO58" s="113"/>
      <c r="NP58" s="116"/>
      <c r="NQ58" s="116"/>
      <c r="NR58" s="116"/>
      <c r="NS58" s="116"/>
      <c r="NT58" s="116"/>
      <c r="NU58" s="116"/>
      <c r="NV58" s="116"/>
      <c r="NW58" s="116"/>
      <c r="NX58" s="116"/>
      <c r="NY58" s="116"/>
      <c r="NZ58" s="116"/>
      <c r="OA58" s="116"/>
      <c r="OB58" s="116"/>
      <c r="OC58" s="116"/>
      <c r="OD58" s="116"/>
      <c r="OE58" s="116"/>
      <c r="OF58" s="116"/>
      <c r="OG58" s="116"/>
      <c r="OH58" s="116"/>
      <c r="OI58" s="116"/>
      <c r="OJ58" s="116"/>
      <c r="OK58" s="116"/>
      <c r="OL58" s="116"/>
      <c r="OM58" s="116"/>
      <c r="ON58" s="116"/>
      <c r="OO58" s="116"/>
      <c r="OP58" s="116"/>
      <c r="OQ58" s="116"/>
      <c r="OR58" s="116"/>
      <c r="OS58" s="116"/>
      <c r="OT58" s="113"/>
    </row>
    <row r="59" spans="1:410" s="203" customFormat="1" ht="15.75" customHeight="1" x14ac:dyDescent="0.15">
      <c r="A59" s="1"/>
      <c r="B59" s="17">
        <f t="shared" ref="B59:B72" si="10">B58+1</f>
        <v>49</v>
      </c>
      <c r="C59" s="17" t="s">
        <v>133</v>
      </c>
      <c r="D59" s="12" t="s">
        <v>200</v>
      </c>
      <c r="E59" s="12" t="s">
        <v>99</v>
      </c>
      <c r="F59" s="13" t="s">
        <v>13</v>
      </c>
      <c r="G59" s="43" t="s">
        <v>22</v>
      </c>
      <c r="H59" s="14">
        <f t="shared" ca="1" si="1"/>
        <v>196</v>
      </c>
      <c r="I59" s="14">
        <f t="shared" ca="1" si="9"/>
        <v>9.8000000000000007</v>
      </c>
      <c r="J59" s="173">
        <v>42618</v>
      </c>
      <c r="K59" s="173">
        <v>42622</v>
      </c>
      <c r="L59" s="15" t="s">
        <v>15</v>
      </c>
      <c r="M59" s="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3"/>
      <c r="AS59" s="127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29"/>
      <c r="BX59" s="127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29"/>
      <c r="DA59" s="127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3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3"/>
      <c r="FJ59" s="127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3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3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  <c r="IW59" s="113"/>
      <c r="IX59" s="116"/>
      <c r="IY59" s="116"/>
      <c r="IZ59" s="116"/>
      <c r="JA59" s="116"/>
      <c r="JB59" s="116"/>
      <c r="JC59" s="116"/>
      <c r="JD59" s="116"/>
      <c r="JE59" s="116"/>
      <c r="JF59" s="116"/>
      <c r="JG59" s="116"/>
      <c r="JH59" s="116"/>
      <c r="JI59" s="116"/>
      <c r="JJ59" s="116"/>
      <c r="JK59" s="116"/>
      <c r="JL59" s="116"/>
      <c r="JM59" s="116"/>
      <c r="JN59" s="116"/>
      <c r="JO59" s="116"/>
      <c r="JP59" s="116"/>
      <c r="JQ59" s="116"/>
      <c r="JR59" s="116"/>
      <c r="JS59" s="116"/>
      <c r="JT59" s="116"/>
      <c r="JU59" s="116"/>
      <c r="JV59" s="116"/>
      <c r="JW59" s="116"/>
      <c r="JX59" s="116"/>
      <c r="JY59" s="116"/>
      <c r="JZ59" s="116"/>
      <c r="KA59" s="116"/>
      <c r="KB59" s="113"/>
      <c r="KC59" s="116"/>
      <c r="KD59" s="116"/>
      <c r="KE59" s="116"/>
      <c r="KF59" s="116"/>
      <c r="KG59" s="116"/>
      <c r="KH59" s="116"/>
      <c r="KI59" s="116"/>
      <c r="KJ59" s="116"/>
      <c r="KK59" s="116"/>
      <c r="KL59" s="116"/>
      <c r="KM59" s="116"/>
      <c r="KN59" s="116"/>
      <c r="KO59" s="116"/>
      <c r="KP59" s="116"/>
      <c r="KQ59" s="116"/>
      <c r="KR59" s="116"/>
      <c r="KS59" s="116"/>
      <c r="KT59" s="116"/>
      <c r="KU59" s="116"/>
      <c r="KV59" s="116"/>
      <c r="KW59" s="116"/>
      <c r="KX59" s="116"/>
      <c r="KY59" s="116"/>
      <c r="KZ59" s="116"/>
      <c r="LA59" s="116"/>
      <c r="LB59" s="116"/>
      <c r="LC59" s="116"/>
      <c r="LD59" s="116"/>
      <c r="LE59" s="116"/>
      <c r="LF59" s="113"/>
      <c r="LG59" s="116"/>
      <c r="LH59" s="116"/>
      <c r="LI59" s="116"/>
      <c r="LJ59" s="116"/>
      <c r="LK59" s="116"/>
      <c r="LL59" s="116"/>
      <c r="LM59" s="116"/>
      <c r="LN59" s="116"/>
      <c r="LO59" s="116"/>
      <c r="LP59" s="116"/>
      <c r="LQ59" s="116"/>
      <c r="LR59" s="116"/>
      <c r="LS59" s="116"/>
      <c r="LT59" s="116"/>
      <c r="LU59" s="116"/>
      <c r="LV59" s="116"/>
      <c r="LW59" s="116"/>
      <c r="LX59" s="116"/>
      <c r="LY59" s="116"/>
      <c r="LZ59" s="116"/>
      <c r="MA59" s="116"/>
      <c r="MB59" s="116"/>
      <c r="MC59" s="116"/>
      <c r="MD59" s="116"/>
      <c r="ME59" s="116"/>
      <c r="MF59" s="116"/>
      <c r="MG59" s="116"/>
      <c r="MH59" s="116"/>
      <c r="MI59" s="116"/>
      <c r="MJ59" s="116"/>
      <c r="MK59" s="113"/>
      <c r="ML59" s="116"/>
      <c r="MM59" s="116"/>
      <c r="MN59" s="116"/>
      <c r="MO59" s="116"/>
      <c r="MP59" s="116"/>
      <c r="MQ59" s="116"/>
      <c r="MR59" s="116"/>
      <c r="MS59" s="116"/>
      <c r="MT59" s="116"/>
      <c r="MU59" s="116"/>
      <c r="MV59" s="116"/>
      <c r="MW59" s="116"/>
      <c r="MX59" s="116"/>
      <c r="MY59" s="116"/>
      <c r="MZ59" s="116"/>
      <c r="NA59" s="116"/>
      <c r="NB59" s="116"/>
      <c r="NC59" s="116"/>
      <c r="ND59" s="116"/>
      <c r="NE59" s="116"/>
      <c r="NF59" s="116"/>
      <c r="NG59" s="116"/>
      <c r="NH59" s="116"/>
      <c r="NI59" s="116"/>
      <c r="NJ59" s="116"/>
      <c r="NK59" s="116"/>
      <c r="NL59" s="116"/>
      <c r="NM59" s="116"/>
      <c r="NN59" s="116"/>
      <c r="NO59" s="113"/>
      <c r="NP59" s="116"/>
      <c r="NQ59" s="116"/>
      <c r="NR59" s="116"/>
      <c r="NS59" s="116"/>
      <c r="NT59" s="116"/>
      <c r="NU59" s="116"/>
      <c r="NV59" s="116"/>
      <c r="NW59" s="116"/>
      <c r="NX59" s="116"/>
      <c r="NY59" s="116"/>
      <c r="NZ59" s="116"/>
      <c r="OA59" s="116"/>
      <c r="OB59" s="116"/>
      <c r="OC59" s="116"/>
      <c r="OD59" s="116"/>
      <c r="OE59" s="116"/>
      <c r="OF59" s="116"/>
      <c r="OG59" s="116"/>
      <c r="OH59" s="116"/>
      <c r="OI59" s="116"/>
      <c r="OJ59" s="116"/>
      <c r="OK59" s="116"/>
      <c r="OL59" s="116"/>
      <c r="OM59" s="116"/>
      <c r="ON59" s="116"/>
      <c r="OO59" s="116"/>
      <c r="OP59" s="116"/>
      <c r="OQ59" s="116"/>
      <c r="OR59" s="116"/>
      <c r="OS59" s="116"/>
      <c r="OT59" s="113"/>
    </row>
    <row r="60" spans="1:410" s="204" customFormat="1" ht="15.75" customHeight="1" x14ac:dyDescent="0.15">
      <c r="A60" s="1"/>
      <c r="B60" s="17">
        <f t="shared" si="10"/>
        <v>50</v>
      </c>
      <c r="C60" s="17" t="s">
        <v>129</v>
      </c>
      <c r="D60" s="12" t="s">
        <v>201</v>
      </c>
      <c r="E60" s="12" t="s">
        <v>134</v>
      </c>
      <c r="F60" s="13" t="s">
        <v>13</v>
      </c>
      <c r="G60" s="43" t="s">
        <v>31</v>
      </c>
      <c r="H60" s="14">
        <f t="shared" ca="1" si="1"/>
        <v>236</v>
      </c>
      <c r="I60" s="14">
        <f t="shared" ca="1" si="9"/>
        <v>11.8</v>
      </c>
      <c r="J60" s="173">
        <v>42618</v>
      </c>
      <c r="K60" s="173">
        <v>42674</v>
      </c>
      <c r="L60" s="15" t="s">
        <v>21</v>
      </c>
      <c r="M60" s="16">
        <v>0.9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3"/>
      <c r="AS60" s="127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29"/>
      <c r="BX60" s="127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29"/>
      <c r="DA60" s="127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3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3"/>
      <c r="FJ60" s="127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3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3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  <c r="IW60" s="113"/>
      <c r="IX60" s="116"/>
      <c r="IY60" s="116"/>
      <c r="IZ60" s="116"/>
      <c r="JA60" s="116"/>
      <c r="JB60" s="116"/>
      <c r="JC60" s="116"/>
      <c r="JD60" s="116"/>
      <c r="JE60" s="116"/>
      <c r="JF60" s="116"/>
      <c r="JG60" s="116"/>
      <c r="JH60" s="116"/>
      <c r="JI60" s="116"/>
      <c r="JJ60" s="116"/>
      <c r="JK60" s="116"/>
      <c r="JL60" s="116"/>
      <c r="JM60" s="116"/>
      <c r="JN60" s="116"/>
      <c r="JO60" s="116"/>
      <c r="JP60" s="116"/>
      <c r="JQ60" s="116"/>
      <c r="JR60" s="116"/>
      <c r="JS60" s="116"/>
      <c r="JT60" s="116"/>
      <c r="JU60" s="116"/>
      <c r="JV60" s="116"/>
      <c r="JW60" s="116"/>
      <c r="JX60" s="116"/>
      <c r="JY60" s="116"/>
      <c r="JZ60" s="116"/>
      <c r="KA60" s="116"/>
      <c r="KB60" s="113"/>
      <c r="KC60" s="116"/>
      <c r="KD60" s="116"/>
      <c r="KE60" s="116"/>
      <c r="KF60" s="116"/>
      <c r="KG60" s="116"/>
      <c r="KH60" s="116"/>
      <c r="KI60" s="116"/>
      <c r="KJ60" s="116"/>
      <c r="KK60" s="116"/>
      <c r="KL60" s="116"/>
      <c r="KM60" s="116"/>
      <c r="KN60" s="116"/>
      <c r="KO60" s="116"/>
      <c r="KP60" s="116"/>
      <c r="KQ60" s="116"/>
      <c r="KR60" s="116"/>
      <c r="KS60" s="116"/>
      <c r="KT60" s="116"/>
      <c r="KU60" s="116"/>
      <c r="KV60" s="116"/>
      <c r="KW60" s="116"/>
      <c r="KX60" s="116"/>
      <c r="KY60" s="116"/>
      <c r="KZ60" s="116"/>
      <c r="LA60" s="116"/>
      <c r="LB60" s="116"/>
      <c r="LC60" s="116"/>
      <c r="LD60" s="116"/>
      <c r="LE60" s="116"/>
      <c r="LF60" s="113">
        <v>0.35</v>
      </c>
      <c r="LG60" s="116"/>
      <c r="LH60" s="116"/>
      <c r="LI60" s="116"/>
      <c r="LJ60" s="116"/>
      <c r="LK60" s="116"/>
      <c r="LL60" s="116"/>
      <c r="LM60" s="116"/>
      <c r="LN60" s="116"/>
      <c r="LO60" s="116"/>
      <c r="LP60" s="116"/>
      <c r="LQ60" s="116"/>
      <c r="LR60" s="116"/>
      <c r="LS60" s="116"/>
      <c r="LT60" s="116"/>
      <c r="LU60" s="116"/>
      <c r="LV60" s="116"/>
      <c r="LW60" s="116"/>
      <c r="LX60" s="116"/>
      <c r="LY60" s="116"/>
      <c r="LZ60" s="116"/>
      <c r="MA60" s="116"/>
      <c r="MB60" s="116"/>
      <c r="MC60" s="116"/>
      <c r="MD60" s="116"/>
      <c r="ME60" s="116"/>
      <c r="MF60" s="116"/>
      <c r="MG60" s="116"/>
      <c r="MH60" s="116"/>
      <c r="MI60" s="116"/>
      <c r="MJ60" s="116"/>
      <c r="MK60" s="113"/>
      <c r="ML60" s="116"/>
      <c r="MM60" s="116"/>
      <c r="MN60" s="116"/>
      <c r="MO60" s="116"/>
      <c r="MP60" s="116"/>
      <c r="MQ60" s="116"/>
      <c r="MR60" s="116"/>
      <c r="MS60" s="116"/>
      <c r="MT60" s="116"/>
      <c r="MU60" s="116"/>
      <c r="MV60" s="116"/>
      <c r="MW60" s="116"/>
      <c r="MX60" s="116"/>
      <c r="MY60" s="116"/>
      <c r="MZ60" s="116"/>
      <c r="NA60" s="116"/>
      <c r="NB60" s="116"/>
      <c r="NC60" s="116"/>
      <c r="ND60" s="116"/>
      <c r="NE60" s="116"/>
      <c r="NF60" s="116"/>
      <c r="NG60" s="116"/>
      <c r="NH60" s="116"/>
      <c r="NI60" s="116"/>
      <c r="NJ60" s="116"/>
      <c r="NK60" s="116"/>
      <c r="NL60" s="116"/>
      <c r="NM60" s="116"/>
      <c r="NN60" s="116"/>
      <c r="NO60" s="113"/>
      <c r="NP60" s="116"/>
      <c r="NQ60" s="116"/>
      <c r="NR60" s="116"/>
      <c r="NS60" s="116"/>
      <c r="NT60" s="116"/>
      <c r="NU60" s="116"/>
      <c r="NV60" s="116"/>
      <c r="NW60" s="116"/>
      <c r="NX60" s="116"/>
      <c r="NY60" s="116"/>
      <c r="NZ60" s="116"/>
      <c r="OA60" s="116"/>
      <c r="OB60" s="116"/>
      <c r="OC60" s="116"/>
      <c r="OD60" s="116"/>
      <c r="OE60" s="116"/>
      <c r="OF60" s="116"/>
      <c r="OG60" s="116"/>
      <c r="OH60" s="116"/>
      <c r="OI60" s="116"/>
      <c r="OJ60" s="116"/>
      <c r="OK60" s="116"/>
      <c r="OL60" s="116"/>
      <c r="OM60" s="116"/>
      <c r="ON60" s="116"/>
      <c r="OO60" s="116"/>
      <c r="OP60" s="116"/>
      <c r="OQ60" s="116"/>
      <c r="OR60" s="116"/>
      <c r="OS60" s="116"/>
      <c r="OT60" s="113"/>
    </row>
    <row r="61" spans="1:410" s="204" customFormat="1" ht="15.75" customHeight="1" x14ac:dyDescent="0.15">
      <c r="A61" s="1"/>
      <c r="B61" s="17">
        <f t="shared" si="10"/>
        <v>51</v>
      </c>
      <c r="C61" s="17" t="s">
        <v>133</v>
      </c>
      <c r="D61" s="12" t="s">
        <v>202</v>
      </c>
      <c r="E61" s="12" t="s">
        <v>143</v>
      </c>
      <c r="F61" s="13" t="s">
        <v>13</v>
      </c>
      <c r="G61" s="43" t="s">
        <v>31</v>
      </c>
      <c r="H61" s="14">
        <f t="shared" ca="1" si="1"/>
        <v>208</v>
      </c>
      <c r="I61" s="14">
        <f t="shared" ca="1" si="9"/>
        <v>10.4</v>
      </c>
      <c r="J61" s="173">
        <v>42618</v>
      </c>
      <c r="K61" s="173">
        <v>42648</v>
      </c>
      <c r="L61" s="15" t="s">
        <v>15</v>
      </c>
      <c r="M61" s="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3"/>
      <c r="AS61" s="127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29"/>
      <c r="BX61" s="127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29"/>
      <c r="DA61" s="127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3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3"/>
      <c r="FJ61" s="127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3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3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  <c r="IW61" s="113"/>
      <c r="IX61" s="116"/>
      <c r="IY61" s="116"/>
      <c r="IZ61" s="116"/>
      <c r="JA61" s="116"/>
      <c r="JB61" s="116"/>
      <c r="JC61" s="116"/>
      <c r="JD61" s="116"/>
      <c r="JE61" s="116"/>
      <c r="JF61" s="116"/>
      <c r="JG61" s="116"/>
      <c r="JH61" s="116"/>
      <c r="JI61" s="116"/>
      <c r="JJ61" s="116"/>
      <c r="JK61" s="116"/>
      <c r="JL61" s="116"/>
      <c r="JM61" s="116"/>
      <c r="JN61" s="116"/>
      <c r="JO61" s="116"/>
      <c r="JP61" s="116"/>
      <c r="JQ61" s="116"/>
      <c r="JR61" s="116"/>
      <c r="JS61" s="116"/>
      <c r="JT61" s="116"/>
      <c r="JU61" s="116"/>
      <c r="JV61" s="116"/>
      <c r="JW61" s="116"/>
      <c r="JX61" s="116"/>
      <c r="JY61" s="116"/>
      <c r="JZ61" s="116"/>
      <c r="KA61" s="116"/>
      <c r="KB61" s="113"/>
      <c r="KC61" s="116"/>
      <c r="KD61" s="116"/>
      <c r="KE61" s="116"/>
      <c r="KF61" s="116"/>
      <c r="KG61" s="116"/>
      <c r="KH61" s="116"/>
      <c r="KI61" s="116"/>
      <c r="KJ61" s="116"/>
      <c r="KK61" s="116"/>
      <c r="KL61" s="116"/>
      <c r="KM61" s="116"/>
      <c r="KN61" s="116"/>
      <c r="KO61" s="116"/>
      <c r="KP61" s="116"/>
      <c r="KQ61" s="116"/>
      <c r="KR61" s="116"/>
      <c r="KS61" s="116"/>
      <c r="KT61" s="116"/>
      <c r="KU61" s="116"/>
      <c r="KV61" s="116"/>
      <c r="KW61" s="116"/>
      <c r="KX61" s="116"/>
      <c r="KY61" s="116"/>
      <c r="KZ61" s="116"/>
      <c r="LA61" s="116"/>
      <c r="LB61" s="116"/>
      <c r="LC61" s="116"/>
      <c r="LD61" s="116"/>
      <c r="LE61" s="116"/>
      <c r="LF61" s="113"/>
      <c r="LG61" s="116"/>
      <c r="LH61" s="116"/>
      <c r="LI61" s="116"/>
      <c r="LJ61" s="116"/>
      <c r="LK61" s="116"/>
      <c r="LL61" s="116"/>
      <c r="LM61" s="116"/>
      <c r="LN61" s="116"/>
      <c r="LO61" s="116"/>
      <c r="LP61" s="116"/>
      <c r="LQ61" s="116"/>
      <c r="LR61" s="116"/>
      <c r="LS61" s="116"/>
      <c r="LT61" s="116"/>
      <c r="LU61" s="116"/>
      <c r="LV61" s="116"/>
      <c r="LW61" s="116"/>
      <c r="LX61" s="116"/>
      <c r="LY61" s="116"/>
      <c r="LZ61" s="116"/>
      <c r="MA61" s="116"/>
      <c r="MB61" s="116"/>
      <c r="MC61" s="116"/>
      <c r="MD61" s="116"/>
      <c r="ME61" s="116"/>
      <c r="MF61" s="116"/>
      <c r="MG61" s="116"/>
      <c r="MH61" s="116"/>
      <c r="MI61" s="116"/>
      <c r="MJ61" s="116"/>
      <c r="MK61" s="113"/>
      <c r="ML61" s="116"/>
      <c r="MM61" s="116"/>
      <c r="MN61" s="116"/>
      <c r="MO61" s="116"/>
      <c r="MP61" s="116"/>
      <c r="MQ61" s="116"/>
      <c r="MR61" s="116"/>
      <c r="MS61" s="116"/>
      <c r="MT61" s="116"/>
      <c r="MU61" s="116"/>
      <c r="MV61" s="116"/>
      <c r="MW61" s="116"/>
      <c r="MX61" s="116"/>
      <c r="MY61" s="116"/>
      <c r="MZ61" s="116"/>
      <c r="NA61" s="116"/>
      <c r="NB61" s="116"/>
      <c r="NC61" s="116"/>
      <c r="ND61" s="116"/>
      <c r="NE61" s="116"/>
      <c r="NF61" s="116"/>
      <c r="NG61" s="116"/>
      <c r="NH61" s="116"/>
      <c r="NI61" s="116"/>
      <c r="NJ61" s="116"/>
      <c r="NK61" s="116"/>
      <c r="NL61" s="116"/>
      <c r="NM61" s="116"/>
      <c r="NN61" s="116"/>
      <c r="NO61" s="113"/>
      <c r="NP61" s="116"/>
      <c r="NQ61" s="116"/>
      <c r="NR61" s="116"/>
      <c r="NS61" s="116"/>
      <c r="NT61" s="116"/>
      <c r="NU61" s="116"/>
      <c r="NV61" s="116"/>
      <c r="NW61" s="116"/>
      <c r="NX61" s="116"/>
      <c r="NY61" s="116"/>
      <c r="NZ61" s="116"/>
      <c r="OA61" s="116"/>
      <c r="OB61" s="116"/>
      <c r="OC61" s="116"/>
      <c r="OD61" s="116"/>
      <c r="OE61" s="116"/>
      <c r="OF61" s="116"/>
      <c r="OG61" s="116"/>
      <c r="OH61" s="116"/>
      <c r="OI61" s="116"/>
      <c r="OJ61" s="116"/>
      <c r="OK61" s="116"/>
      <c r="OL61" s="116"/>
      <c r="OM61" s="116"/>
      <c r="ON61" s="116"/>
      <c r="OO61" s="116"/>
      <c r="OP61" s="116"/>
      <c r="OQ61" s="116"/>
      <c r="OR61" s="116"/>
      <c r="OS61" s="116"/>
      <c r="OT61" s="113"/>
    </row>
    <row r="62" spans="1:410" s="205" customFormat="1" ht="15.75" customHeight="1" x14ac:dyDescent="0.15">
      <c r="A62" s="1"/>
      <c r="B62" s="17">
        <f t="shared" si="10"/>
        <v>52</v>
      </c>
      <c r="C62" s="17" t="s">
        <v>129</v>
      </c>
      <c r="D62" s="12" t="s">
        <v>203</v>
      </c>
      <c r="E62" s="12" t="s">
        <v>134</v>
      </c>
      <c r="F62" s="13" t="s">
        <v>13</v>
      </c>
      <c r="G62" s="43" t="s">
        <v>31</v>
      </c>
      <c r="H62" s="14">
        <f t="shared" ca="1" si="1"/>
        <v>24</v>
      </c>
      <c r="I62" s="14">
        <f t="shared" ca="1" si="9"/>
        <v>1.2</v>
      </c>
      <c r="J62" s="173">
        <v>42629</v>
      </c>
      <c r="K62" s="173">
        <v>42636</v>
      </c>
      <c r="L62" s="15" t="s">
        <v>21</v>
      </c>
      <c r="M62" s="16">
        <v>1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3"/>
      <c r="AS62" s="127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29"/>
      <c r="BX62" s="127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29"/>
      <c r="DA62" s="127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3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3"/>
      <c r="FJ62" s="127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3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3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  <c r="IT62" s="116"/>
      <c r="IU62" s="116"/>
      <c r="IV62" s="116"/>
      <c r="IW62" s="113"/>
      <c r="IX62" s="116"/>
      <c r="IY62" s="116"/>
      <c r="IZ62" s="116"/>
      <c r="JA62" s="116"/>
      <c r="JB62" s="116"/>
      <c r="JC62" s="116"/>
      <c r="JD62" s="116"/>
      <c r="JE62" s="116"/>
      <c r="JF62" s="116"/>
      <c r="JG62" s="116"/>
      <c r="JH62" s="116"/>
      <c r="JI62" s="116"/>
      <c r="JJ62" s="116"/>
      <c r="JK62" s="116"/>
      <c r="JL62" s="116"/>
      <c r="JM62" s="116"/>
      <c r="JN62" s="116"/>
      <c r="JO62" s="116"/>
      <c r="JP62" s="116"/>
      <c r="JQ62" s="116"/>
      <c r="JR62" s="116"/>
      <c r="JS62" s="116"/>
      <c r="JT62" s="116"/>
      <c r="JU62" s="116"/>
      <c r="JV62" s="116"/>
      <c r="JW62" s="116"/>
      <c r="JX62" s="116"/>
      <c r="JY62" s="116"/>
      <c r="JZ62" s="116"/>
      <c r="KA62" s="116"/>
      <c r="KB62" s="113"/>
      <c r="KC62" s="116"/>
      <c r="KD62" s="116"/>
      <c r="KE62" s="116"/>
      <c r="KF62" s="116"/>
      <c r="KG62" s="116"/>
      <c r="KH62" s="116"/>
      <c r="KI62" s="116"/>
      <c r="KJ62" s="116"/>
      <c r="KK62" s="116"/>
      <c r="KL62" s="116"/>
      <c r="KM62" s="116"/>
      <c r="KN62" s="116"/>
      <c r="KO62" s="116"/>
      <c r="KP62" s="116"/>
      <c r="KQ62" s="116"/>
      <c r="KR62" s="116"/>
      <c r="KS62" s="116"/>
      <c r="KT62" s="116"/>
      <c r="KU62" s="116"/>
      <c r="KV62" s="116"/>
      <c r="KW62" s="116"/>
      <c r="KX62" s="116"/>
      <c r="KY62" s="116"/>
      <c r="KZ62" s="116"/>
      <c r="LA62" s="116"/>
      <c r="LB62" s="116"/>
      <c r="LC62" s="116"/>
      <c r="LD62" s="116"/>
      <c r="LE62" s="116"/>
      <c r="LF62" s="113">
        <v>0.5</v>
      </c>
      <c r="LG62" s="116"/>
      <c r="LH62" s="116"/>
      <c r="LI62" s="116"/>
      <c r="LJ62" s="116"/>
      <c r="LK62" s="116"/>
      <c r="LL62" s="116"/>
      <c r="LM62" s="116"/>
      <c r="LN62" s="116"/>
      <c r="LO62" s="116"/>
      <c r="LP62" s="116"/>
      <c r="LQ62" s="116"/>
      <c r="LR62" s="116"/>
      <c r="LS62" s="116"/>
      <c r="LT62" s="116"/>
      <c r="LU62" s="116"/>
      <c r="LV62" s="116"/>
      <c r="LW62" s="116"/>
      <c r="LX62" s="116"/>
      <c r="LY62" s="116"/>
      <c r="LZ62" s="116"/>
      <c r="MA62" s="116"/>
      <c r="MB62" s="116"/>
      <c r="MC62" s="116"/>
      <c r="MD62" s="116"/>
      <c r="ME62" s="116"/>
      <c r="MF62" s="116"/>
      <c r="MG62" s="116"/>
      <c r="MH62" s="116"/>
      <c r="MI62" s="116"/>
      <c r="MJ62" s="116"/>
      <c r="MK62" s="113"/>
      <c r="ML62" s="116"/>
      <c r="MM62" s="116"/>
      <c r="MN62" s="116"/>
      <c r="MO62" s="116"/>
      <c r="MP62" s="116"/>
      <c r="MQ62" s="116"/>
      <c r="MR62" s="116"/>
      <c r="MS62" s="116"/>
      <c r="MT62" s="116"/>
      <c r="MU62" s="116"/>
      <c r="MV62" s="116"/>
      <c r="MW62" s="116"/>
      <c r="MX62" s="116"/>
      <c r="MY62" s="116"/>
      <c r="MZ62" s="116"/>
      <c r="NA62" s="116"/>
      <c r="NB62" s="116"/>
      <c r="NC62" s="116"/>
      <c r="ND62" s="116"/>
      <c r="NE62" s="116"/>
      <c r="NF62" s="116"/>
      <c r="NG62" s="116"/>
      <c r="NH62" s="116"/>
      <c r="NI62" s="116"/>
      <c r="NJ62" s="116"/>
      <c r="NK62" s="116"/>
      <c r="NL62" s="116"/>
      <c r="NM62" s="116"/>
      <c r="NN62" s="116"/>
      <c r="NO62" s="113"/>
      <c r="NP62" s="116"/>
      <c r="NQ62" s="116"/>
      <c r="NR62" s="116"/>
      <c r="NS62" s="116"/>
      <c r="NT62" s="116"/>
      <c r="NU62" s="116"/>
      <c r="NV62" s="116"/>
      <c r="NW62" s="116"/>
      <c r="NX62" s="116"/>
      <c r="NY62" s="116"/>
      <c r="NZ62" s="116"/>
      <c r="OA62" s="116"/>
      <c r="OB62" s="116"/>
      <c r="OC62" s="116"/>
      <c r="OD62" s="116"/>
      <c r="OE62" s="116"/>
      <c r="OF62" s="116"/>
      <c r="OG62" s="116"/>
      <c r="OH62" s="116"/>
      <c r="OI62" s="116"/>
      <c r="OJ62" s="116"/>
      <c r="OK62" s="116"/>
      <c r="OL62" s="116"/>
      <c r="OM62" s="116"/>
      <c r="ON62" s="116"/>
      <c r="OO62" s="116"/>
      <c r="OP62" s="116"/>
      <c r="OQ62" s="116"/>
      <c r="OR62" s="116"/>
      <c r="OS62" s="116"/>
      <c r="OT62" s="113"/>
    </row>
    <row r="63" spans="1:410" s="206" customFormat="1" ht="15.75" customHeight="1" x14ac:dyDescent="0.15">
      <c r="A63" s="1"/>
      <c r="B63" s="17">
        <f t="shared" si="10"/>
        <v>53</v>
      </c>
      <c r="C63" s="17" t="s">
        <v>129</v>
      </c>
      <c r="D63" s="12" t="s">
        <v>204</v>
      </c>
      <c r="E63" s="12" t="s">
        <v>99</v>
      </c>
      <c r="F63" s="13" t="s">
        <v>13</v>
      </c>
      <c r="G63" s="43" t="s">
        <v>31</v>
      </c>
      <c r="H63" s="14">
        <f t="shared" ca="1" si="1"/>
        <v>174</v>
      </c>
      <c r="I63" s="14">
        <f t="shared" ca="1" si="9"/>
        <v>8.6999999999999993</v>
      </c>
      <c r="J63" s="173"/>
      <c r="K63" s="173"/>
      <c r="L63" s="15" t="s">
        <v>15</v>
      </c>
      <c r="M63" s="16">
        <v>1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3"/>
      <c r="AS63" s="127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29"/>
      <c r="BX63" s="127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29"/>
      <c r="DA63" s="127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3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3"/>
      <c r="FJ63" s="127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3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3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  <c r="IV63" s="116"/>
      <c r="IW63" s="113"/>
      <c r="IX63" s="116"/>
      <c r="IY63" s="116"/>
      <c r="IZ63" s="116"/>
      <c r="JA63" s="116"/>
      <c r="JB63" s="116"/>
      <c r="JC63" s="116"/>
      <c r="JD63" s="116"/>
      <c r="JE63" s="116"/>
      <c r="JF63" s="116"/>
      <c r="JG63" s="116"/>
      <c r="JH63" s="116"/>
      <c r="JI63" s="116"/>
      <c r="JJ63" s="116"/>
      <c r="JK63" s="116"/>
      <c r="JL63" s="116"/>
      <c r="JM63" s="116"/>
      <c r="JN63" s="116"/>
      <c r="JO63" s="116"/>
      <c r="JP63" s="116"/>
      <c r="JQ63" s="116"/>
      <c r="JR63" s="116"/>
      <c r="JS63" s="116"/>
      <c r="JT63" s="116"/>
      <c r="JU63" s="116"/>
      <c r="JV63" s="116"/>
      <c r="JW63" s="116"/>
      <c r="JX63" s="116"/>
      <c r="JY63" s="116"/>
      <c r="JZ63" s="116"/>
      <c r="KA63" s="116"/>
      <c r="KB63" s="113"/>
      <c r="KC63" s="116"/>
      <c r="KD63" s="116"/>
      <c r="KE63" s="116"/>
      <c r="KF63" s="116"/>
      <c r="KG63" s="116"/>
      <c r="KH63" s="116"/>
      <c r="KI63" s="116"/>
      <c r="KJ63" s="116"/>
      <c r="KK63" s="116"/>
      <c r="KL63" s="116"/>
      <c r="KM63" s="116"/>
      <c r="KN63" s="116"/>
      <c r="KO63" s="116"/>
      <c r="KP63" s="116"/>
      <c r="KQ63" s="116"/>
      <c r="KR63" s="116"/>
      <c r="KS63" s="116"/>
      <c r="KT63" s="116"/>
      <c r="KU63" s="116"/>
      <c r="KV63" s="116"/>
      <c r="KW63" s="116"/>
      <c r="KX63" s="116"/>
      <c r="KY63" s="116"/>
      <c r="KZ63" s="116"/>
      <c r="LA63" s="116"/>
      <c r="LB63" s="116"/>
      <c r="LC63" s="116"/>
      <c r="LD63" s="116"/>
      <c r="LE63" s="116"/>
      <c r="LF63" s="113">
        <v>0.1</v>
      </c>
      <c r="LG63" s="116"/>
      <c r="LH63" s="116"/>
      <c r="LI63" s="116"/>
      <c r="LJ63" s="116"/>
      <c r="LK63" s="116"/>
      <c r="LL63" s="116"/>
      <c r="LM63" s="116"/>
      <c r="LN63" s="116"/>
      <c r="LO63" s="116"/>
      <c r="LP63" s="116"/>
      <c r="LQ63" s="116"/>
      <c r="LR63" s="116"/>
      <c r="LS63" s="116"/>
      <c r="LT63" s="116"/>
      <c r="LU63" s="116"/>
      <c r="LV63" s="116"/>
      <c r="LW63" s="116"/>
      <c r="LX63" s="116"/>
      <c r="LY63" s="116"/>
      <c r="LZ63" s="116"/>
      <c r="MA63" s="116"/>
      <c r="MB63" s="116"/>
      <c r="MC63" s="116"/>
      <c r="MD63" s="116"/>
      <c r="ME63" s="116"/>
      <c r="MF63" s="116"/>
      <c r="MG63" s="116"/>
      <c r="MH63" s="116"/>
      <c r="MI63" s="116"/>
      <c r="MJ63" s="116"/>
      <c r="MK63" s="113"/>
      <c r="ML63" s="116"/>
      <c r="MM63" s="116"/>
      <c r="MN63" s="116"/>
      <c r="MO63" s="116"/>
      <c r="MP63" s="116"/>
      <c r="MQ63" s="116"/>
      <c r="MR63" s="116"/>
      <c r="MS63" s="116"/>
      <c r="MT63" s="116"/>
      <c r="MU63" s="116"/>
      <c r="MV63" s="116"/>
      <c r="MW63" s="116"/>
      <c r="MX63" s="116"/>
      <c r="MY63" s="116"/>
      <c r="MZ63" s="116"/>
      <c r="NA63" s="116"/>
      <c r="NB63" s="116"/>
      <c r="NC63" s="116"/>
      <c r="ND63" s="116"/>
      <c r="NE63" s="116"/>
      <c r="NF63" s="116"/>
      <c r="NG63" s="116"/>
      <c r="NH63" s="116"/>
      <c r="NI63" s="116"/>
      <c r="NJ63" s="116"/>
      <c r="NK63" s="116"/>
      <c r="NL63" s="116"/>
      <c r="NM63" s="116"/>
      <c r="NN63" s="116"/>
      <c r="NO63" s="113"/>
      <c r="NP63" s="116"/>
      <c r="NQ63" s="116"/>
      <c r="NR63" s="116"/>
      <c r="NS63" s="116"/>
      <c r="NT63" s="116"/>
      <c r="NU63" s="116"/>
      <c r="NV63" s="116"/>
      <c r="NW63" s="116"/>
      <c r="NX63" s="116"/>
      <c r="NY63" s="116"/>
      <c r="NZ63" s="116"/>
      <c r="OA63" s="116"/>
      <c r="OB63" s="116"/>
      <c r="OC63" s="116"/>
      <c r="OD63" s="116"/>
      <c r="OE63" s="116"/>
      <c r="OF63" s="116"/>
      <c r="OG63" s="116"/>
      <c r="OH63" s="116"/>
      <c r="OI63" s="116"/>
      <c r="OJ63" s="116"/>
      <c r="OK63" s="116"/>
      <c r="OL63" s="116"/>
      <c r="OM63" s="116"/>
      <c r="ON63" s="116"/>
      <c r="OO63" s="116"/>
      <c r="OP63" s="116"/>
      <c r="OQ63" s="116"/>
      <c r="OR63" s="116"/>
      <c r="OS63" s="116"/>
      <c r="OT63" s="113"/>
    </row>
    <row r="64" spans="1:410" s="206" customFormat="1" ht="15.75" customHeight="1" x14ac:dyDescent="0.15">
      <c r="A64" s="1"/>
      <c r="B64" s="17">
        <f t="shared" si="10"/>
        <v>54</v>
      </c>
      <c r="C64" s="17" t="s">
        <v>129</v>
      </c>
      <c r="D64" s="12" t="s">
        <v>205</v>
      </c>
      <c r="E64" s="12" t="s">
        <v>99</v>
      </c>
      <c r="F64" s="13" t="s">
        <v>13</v>
      </c>
      <c r="G64" s="43" t="s">
        <v>31</v>
      </c>
      <c r="H64" s="14">
        <f t="shared" ca="1" si="1"/>
        <v>32</v>
      </c>
      <c r="I64" s="14">
        <f t="shared" ca="1" si="9"/>
        <v>1.6</v>
      </c>
      <c r="J64" s="173"/>
      <c r="K64" s="173"/>
      <c r="L64" s="15" t="s">
        <v>18</v>
      </c>
      <c r="M64" s="16">
        <v>1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3"/>
      <c r="AS64" s="127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29"/>
      <c r="BX64" s="127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29"/>
      <c r="DA64" s="127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3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3"/>
      <c r="FJ64" s="127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3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3"/>
      <c r="HS64" s="116"/>
      <c r="HT64" s="116"/>
      <c r="HU64" s="116"/>
      <c r="HV64" s="116"/>
      <c r="HW64" s="116"/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  <c r="IS64" s="116"/>
      <c r="IT64" s="116"/>
      <c r="IU64" s="116"/>
      <c r="IV64" s="116"/>
      <c r="IW64" s="113"/>
      <c r="IX64" s="116"/>
      <c r="IY64" s="116"/>
      <c r="IZ64" s="116"/>
      <c r="JA64" s="116"/>
      <c r="JB64" s="116"/>
      <c r="JC64" s="116"/>
      <c r="JD64" s="116"/>
      <c r="JE64" s="116"/>
      <c r="JF64" s="116"/>
      <c r="JG64" s="116"/>
      <c r="JH64" s="116"/>
      <c r="JI64" s="116"/>
      <c r="JJ64" s="116"/>
      <c r="JK64" s="116"/>
      <c r="JL64" s="116"/>
      <c r="JM64" s="116"/>
      <c r="JN64" s="116"/>
      <c r="JO64" s="116"/>
      <c r="JP64" s="116"/>
      <c r="JQ64" s="116"/>
      <c r="JR64" s="116"/>
      <c r="JS64" s="116"/>
      <c r="JT64" s="116"/>
      <c r="JU64" s="116"/>
      <c r="JV64" s="116"/>
      <c r="JW64" s="116"/>
      <c r="JX64" s="116"/>
      <c r="JY64" s="116"/>
      <c r="JZ64" s="116"/>
      <c r="KA64" s="116"/>
      <c r="KB64" s="113"/>
      <c r="KC64" s="116"/>
      <c r="KD64" s="116"/>
      <c r="KE64" s="116"/>
      <c r="KF64" s="116"/>
      <c r="KG64" s="116"/>
      <c r="KH64" s="116"/>
      <c r="KI64" s="116"/>
      <c r="KJ64" s="116"/>
      <c r="KK64" s="116"/>
      <c r="KL64" s="116"/>
      <c r="KM64" s="116"/>
      <c r="KN64" s="116"/>
      <c r="KO64" s="116"/>
      <c r="KP64" s="116"/>
      <c r="KQ64" s="116"/>
      <c r="KR64" s="116"/>
      <c r="KS64" s="116"/>
      <c r="KT64" s="116"/>
      <c r="KU64" s="116"/>
      <c r="KV64" s="116"/>
      <c r="KW64" s="116"/>
      <c r="KX64" s="116"/>
      <c r="KY64" s="116"/>
      <c r="KZ64" s="116"/>
      <c r="LA64" s="116"/>
      <c r="LB64" s="116"/>
      <c r="LC64" s="116"/>
      <c r="LD64" s="116"/>
      <c r="LE64" s="116"/>
      <c r="LF64" s="113">
        <v>0.25</v>
      </c>
      <c r="LG64" s="116"/>
      <c r="LH64" s="116"/>
      <c r="LI64" s="116"/>
      <c r="LJ64" s="116"/>
      <c r="LK64" s="116"/>
      <c r="LL64" s="116"/>
      <c r="LM64" s="116"/>
      <c r="LN64" s="116"/>
      <c r="LO64" s="116"/>
      <c r="LP64" s="116"/>
      <c r="LQ64" s="116"/>
      <c r="LR64" s="116"/>
      <c r="LS64" s="116"/>
      <c r="LT64" s="116"/>
      <c r="LU64" s="116"/>
      <c r="LV64" s="116"/>
      <c r="LW64" s="116"/>
      <c r="LX64" s="116"/>
      <c r="LY64" s="116"/>
      <c r="LZ64" s="116"/>
      <c r="MA64" s="116"/>
      <c r="MB64" s="116"/>
      <c r="MC64" s="116"/>
      <c r="MD64" s="116"/>
      <c r="ME64" s="116"/>
      <c r="MF64" s="116"/>
      <c r="MG64" s="116"/>
      <c r="MH64" s="116"/>
      <c r="MI64" s="116"/>
      <c r="MJ64" s="116"/>
      <c r="MK64" s="113"/>
      <c r="ML64" s="116"/>
      <c r="MM64" s="116"/>
      <c r="MN64" s="116"/>
      <c r="MO64" s="116"/>
      <c r="MP64" s="116"/>
      <c r="MQ64" s="116"/>
      <c r="MR64" s="116"/>
      <c r="MS64" s="116"/>
      <c r="MT64" s="116"/>
      <c r="MU64" s="116"/>
      <c r="MV64" s="116"/>
      <c r="MW64" s="116"/>
      <c r="MX64" s="116"/>
      <c r="MY64" s="116"/>
      <c r="MZ64" s="116"/>
      <c r="NA64" s="116"/>
      <c r="NB64" s="116"/>
      <c r="NC64" s="116"/>
      <c r="ND64" s="116"/>
      <c r="NE64" s="116"/>
      <c r="NF64" s="116"/>
      <c r="NG64" s="116"/>
      <c r="NH64" s="116"/>
      <c r="NI64" s="116"/>
      <c r="NJ64" s="116"/>
      <c r="NK64" s="116"/>
      <c r="NL64" s="116"/>
      <c r="NM64" s="116"/>
      <c r="NN64" s="116"/>
      <c r="NO64" s="113"/>
      <c r="NP64" s="116"/>
      <c r="NQ64" s="116"/>
      <c r="NR64" s="116"/>
      <c r="NS64" s="116"/>
      <c r="NT64" s="116"/>
      <c r="NU64" s="116"/>
      <c r="NV64" s="116"/>
      <c r="NW64" s="116"/>
      <c r="NX64" s="116"/>
      <c r="NY64" s="116"/>
      <c r="NZ64" s="116"/>
      <c r="OA64" s="116"/>
      <c r="OB64" s="116"/>
      <c r="OC64" s="116"/>
      <c r="OD64" s="116"/>
      <c r="OE64" s="116"/>
      <c r="OF64" s="116"/>
      <c r="OG64" s="116"/>
      <c r="OH64" s="116"/>
      <c r="OI64" s="116"/>
      <c r="OJ64" s="116"/>
      <c r="OK64" s="116"/>
      <c r="OL64" s="116"/>
      <c r="OM64" s="116"/>
      <c r="ON64" s="116"/>
      <c r="OO64" s="116"/>
      <c r="OP64" s="116"/>
      <c r="OQ64" s="116"/>
      <c r="OR64" s="116"/>
      <c r="OS64" s="116"/>
      <c r="OT64" s="113"/>
    </row>
    <row r="65" spans="1:410" s="206" customFormat="1" ht="15.75" customHeight="1" x14ac:dyDescent="0.15">
      <c r="A65" s="1"/>
      <c r="B65" s="17">
        <f t="shared" si="10"/>
        <v>55</v>
      </c>
      <c r="C65" s="17" t="s">
        <v>16</v>
      </c>
      <c r="D65" s="12" t="s">
        <v>206</v>
      </c>
      <c r="E65" s="12" t="s">
        <v>99</v>
      </c>
      <c r="F65" s="13" t="s">
        <v>13</v>
      </c>
      <c r="G65" s="43" t="s">
        <v>31</v>
      </c>
      <c r="H65" s="14">
        <f t="shared" ca="1" si="1"/>
        <v>124</v>
      </c>
      <c r="I65" s="14">
        <f t="shared" ca="1" si="9"/>
        <v>6.2</v>
      </c>
      <c r="J65" s="173"/>
      <c r="K65" s="173"/>
      <c r="L65" s="15" t="s">
        <v>21</v>
      </c>
      <c r="M65" s="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3"/>
      <c r="AS65" s="127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29"/>
      <c r="BX65" s="127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29"/>
      <c r="DA65" s="127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3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3"/>
      <c r="FJ65" s="127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3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3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  <c r="IS65" s="116"/>
      <c r="IT65" s="116"/>
      <c r="IU65" s="116"/>
      <c r="IV65" s="116"/>
      <c r="IW65" s="113"/>
      <c r="IX65" s="116"/>
      <c r="IY65" s="116"/>
      <c r="IZ65" s="116"/>
      <c r="JA65" s="116"/>
      <c r="JB65" s="116"/>
      <c r="JC65" s="116"/>
      <c r="JD65" s="116"/>
      <c r="JE65" s="116"/>
      <c r="JF65" s="116"/>
      <c r="JG65" s="116"/>
      <c r="JH65" s="116"/>
      <c r="JI65" s="116"/>
      <c r="JJ65" s="116"/>
      <c r="JK65" s="116"/>
      <c r="JL65" s="116"/>
      <c r="JM65" s="116"/>
      <c r="JN65" s="116"/>
      <c r="JO65" s="116"/>
      <c r="JP65" s="116"/>
      <c r="JQ65" s="116"/>
      <c r="JR65" s="116"/>
      <c r="JS65" s="116"/>
      <c r="JT65" s="116"/>
      <c r="JU65" s="116"/>
      <c r="JV65" s="116"/>
      <c r="JW65" s="116"/>
      <c r="JX65" s="116"/>
      <c r="JY65" s="116"/>
      <c r="JZ65" s="116"/>
      <c r="KA65" s="116"/>
      <c r="KB65" s="113"/>
      <c r="KC65" s="116"/>
      <c r="KD65" s="116"/>
      <c r="KE65" s="116"/>
      <c r="KF65" s="116"/>
      <c r="KG65" s="116"/>
      <c r="KH65" s="116"/>
      <c r="KI65" s="116"/>
      <c r="KJ65" s="116"/>
      <c r="KK65" s="116"/>
      <c r="KL65" s="116"/>
      <c r="KM65" s="116"/>
      <c r="KN65" s="116"/>
      <c r="KO65" s="116"/>
      <c r="KP65" s="116"/>
      <c r="KQ65" s="116"/>
      <c r="KR65" s="116"/>
      <c r="KS65" s="116"/>
      <c r="KT65" s="116"/>
      <c r="KU65" s="116"/>
      <c r="KV65" s="116"/>
      <c r="KW65" s="116"/>
      <c r="KX65" s="116"/>
      <c r="KY65" s="116"/>
      <c r="KZ65" s="116"/>
      <c r="LA65" s="116"/>
      <c r="LB65" s="116"/>
      <c r="LC65" s="116"/>
      <c r="LD65" s="116"/>
      <c r="LE65" s="116"/>
      <c r="LF65" s="113"/>
      <c r="LG65" s="116"/>
      <c r="LH65" s="116"/>
      <c r="LI65" s="116"/>
      <c r="LJ65" s="116"/>
      <c r="LK65" s="116"/>
      <c r="LL65" s="116"/>
      <c r="LM65" s="116"/>
      <c r="LN65" s="116"/>
      <c r="LO65" s="116"/>
      <c r="LP65" s="116"/>
      <c r="LQ65" s="116"/>
      <c r="LR65" s="116"/>
      <c r="LS65" s="116"/>
      <c r="LT65" s="116"/>
      <c r="LU65" s="116"/>
      <c r="LV65" s="116"/>
      <c r="LW65" s="116"/>
      <c r="LX65" s="116"/>
      <c r="LY65" s="116"/>
      <c r="LZ65" s="116"/>
      <c r="MA65" s="116"/>
      <c r="MB65" s="116"/>
      <c r="MC65" s="116"/>
      <c r="MD65" s="116"/>
      <c r="ME65" s="116"/>
      <c r="MF65" s="116"/>
      <c r="MG65" s="116"/>
      <c r="MH65" s="116"/>
      <c r="MI65" s="116"/>
      <c r="MJ65" s="116"/>
      <c r="MK65" s="113">
        <v>0.4</v>
      </c>
      <c r="ML65" s="116"/>
      <c r="MM65" s="116"/>
      <c r="MN65" s="116"/>
      <c r="MO65" s="116"/>
      <c r="MP65" s="116"/>
      <c r="MQ65" s="116"/>
      <c r="MR65" s="116"/>
      <c r="MS65" s="116"/>
      <c r="MT65" s="116"/>
      <c r="MU65" s="116"/>
      <c r="MV65" s="116"/>
      <c r="MW65" s="116"/>
      <c r="MX65" s="116"/>
      <c r="MY65" s="116"/>
      <c r="MZ65" s="116"/>
      <c r="NA65" s="116"/>
      <c r="NB65" s="116"/>
      <c r="NC65" s="116"/>
      <c r="ND65" s="116"/>
      <c r="NE65" s="116"/>
      <c r="NF65" s="116"/>
      <c r="NG65" s="116"/>
      <c r="NH65" s="116"/>
      <c r="NI65" s="116"/>
      <c r="NJ65" s="116"/>
      <c r="NK65" s="116"/>
      <c r="NL65" s="116"/>
      <c r="NM65" s="116"/>
      <c r="NN65" s="116"/>
      <c r="NO65" s="113"/>
      <c r="NP65" s="116"/>
      <c r="NQ65" s="116"/>
      <c r="NR65" s="116"/>
      <c r="NS65" s="116"/>
      <c r="NT65" s="116"/>
      <c r="NU65" s="116"/>
      <c r="NV65" s="116"/>
      <c r="NW65" s="116"/>
      <c r="NX65" s="116"/>
      <c r="NY65" s="116"/>
      <c r="NZ65" s="116"/>
      <c r="OA65" s="116"/>
      <c r="OB65" s="116"/>
      <c r="OC65" s="116"/>
      <c r="OD65" s="116"/>
      <c r="OE65" s="116"/>
      <c r="OF65" s="116"/>
      <c r="OG65" s="116"/>
      <c r="OH65" s="116"/>
      <c r="OI65" s="116"/>
      <c r="OJ65" s="116"/>
      <c r="OK65" s="116"/>
      <c r="OL65" s="116"/>
      <c r="OM65" s="116"/>
      <c r="ON65" s="116"/>
      <c r="OO65" s="116"/>
      <c r="OP65" s="116"/>
      <c r="OQ65" s="116"/>
      <c r="OR65" s="116"/>
      <c r="OS65" s="116"/>
      <c r="OT65" s="113"/>
    </row>
    <row r="66" spans="1:410" s="206" customFormat="1" ht="15.75" customHeight="1" x14ac:dyDescent="0.15">
      <c r="A66" s="1"/>
      <c r="B66" s="17">
        <f t="shared" si="10"/>
        <v>56</v>
      </c>
      <c r="C66" s="17" t="s">
        <v>129</v>
      </c>
      <c r="D66" s="12" t="s">
        <v>207</v>
      </c>
      <c r="E66" s="12" t="s">
        <v>103</v>
      </c>
      <c r="F66" s="13" t="s">
        <v>13</v>
      </c>
      <c r="G66" s="43" t="s">
        <v>31</v>
      </c>
      <c r="H66" s="14">
        <f t="shared" ca="1" si="1"/>
        <v>254</v>
      </c>
      <c r="I66" s="14">
        <f t="shared" ca="1" si="9"/>
        <v>12.7</v>
      </c>
      <c r="J66" s="173">
        <v>42648</v>
      </c>
      <c r="K66" s="173">
        <v>42658</v>
      </c>
      <c r="L66" s="15" t="s">
        <v>15</v>
      </c>
      <c r="M66" s="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3"/>
      <c r="AS66" s="127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29"/>
      <c r="BX66" s="127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29"/>
      <c r="DA66" s="127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3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3"/>
      <c r="FJ66" s="127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3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3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  <c r="IW66" s="113"/>
      <c r="IX66" s="116"/>
      <c r="IY66" s="116"/>
      <c r="IZ66" s="116"/>
      <c r="JA66" s="116"/>
      <c r="JB66" s="116"/>
      <c r="JC66" s="116"/>
      <c r="JD66" s="116"/>
      <c r="JE66" s="116"/>
      <c r="JF66" s="116"/>
      <c r="JG66" s="116"/>
      <c r="JH66" s="116"/>
      <c r="JI66" s="116"/>
      <c r="JJ66" s="116"/>
      <c r="JK66" s="116"/>
      <c r="JL66" s="116"/>
      <c r="JM66" s="116"/>
      <c r="JN66" s="116"/>
      <c r="JO66" s="116"/>
      <c r="JP66" s="116"/>
      <c r="JQ66" s="116"/>
      <c r="JR66" s="116"/>
      <c r="JS66" s="116"/>
      <c r="JT66" s="116"/>
      <c r="JU66" s="116"/>
      <c r="JV66" s="116"/>
      <c r="JW66" s="116"/>
      <c r="JX66" s="116"/>
      <c r="JY66" s="116"/>
      <c r="JZ66" s="116"/>
      <c r="KA66" s="116"/>
      <c r="KB66" s="113"/>
      <c r="KC66" s="116"/>
      <c r="KD66" s="116"/>
      <c r="KE66" s="116"/>
      <c r="KF66" s="116"/>
      <c r="KG66" s="116"/>
      <c r="KH66" s="116"/>
      <c r="KI66" s="116"/>
      <c r="KJ66" s="116"/>
      <c r="KK66" s="116"/>
      <c r="KL66" s="116"/>
      <c r="KM66" s="116"/>
      <c r="KN66" s="116"/>
      <c r="KO66" s="116"/>
      <c r="KP66" s="116"/>
      <c r="KQ66" s="116"/>
      <c r="KR66" s="116"/>
      <c r="KS66" s="116"/>
      <c r="KT66" s="116"/>
      <c r="KU66" s="116"/>
      <c r="KV66" s="116"/>
      <c r="KW66" s="116"/>
      <c r="KX66" s="116"/>
      <c r="KY66" s="116"/>
      <c r="KZ66" s="116"/>
      <c r="LA66" s="116"/>
      <c r="LB66" s="116"/>
      <c r="LC66" s="116"/>
      <c r="LD66" s="116"/>
      <c r="LE66" s="116"/>
      <c r="LF66" s="113"/>
      <c r="LG66" s="116"/>
      <c r="LH66" s="116"/>
      <c r="LI66" s="116"/>
      <c r="LJ66" s="116"/>
      <c r="LK66" s="116"/>
      <c r="LL66" s="116"/>
      <c r="LM66" s="116"/>
      <c r="LN66" s="116"/>
      <c r="LO66" s="116"/>
      <c r="LP66" s="116"/>
      <c r="LQ66" s="116"/>
      <c r="LR66" s="116"/>
      <c r="LS66" s="116"/>
      <c r="LT66" s="116"/>
      <c r="LU66" s="116"/>
      <c r="LV66" s="116"/>
      <c r="LW66" s="116"/>
      <c r="LX66" s="116"/>
      <c r="LY66" s="116"/>
      <c r="LZ66" s="116"/>
      <c r="MA66" s="116"/>
      <c r="MB66" s="116"/>
      <c r="MC66" s="116"/>
      <c r="MD66" s="116"/>
      <c r="ME66" s="116"/>
      <c r="MF66" s="116"/>
      <c r="MG66" s="116"/>
      <c r="MH66" s="116"/>
      <c r="MI66" s="116"/>
      <c r="MJ66" s="116"/>
      <c r="MK66" s="113">
        <v>0.9</v>
      </c>
      <c r="ML66" s="116"/>
      <c r="MM66" s="116"/>
      <c r="MN66" s="116"/>
      <c r="MO66" s="116"/>
      <c r="MP66" s="116"/>
      <c r="MQ66" s="116"/>
      <c r="MR66" s="116"/>
      <c r="MS66" s="116"/>
      <c r="MT66" s="116"/>
      <c r="MU66" s="116"/>
      <c r="MV66" s="116"/>
      <c r="MW66" s="116"/>
      <c r="MX66" s="116"/>
      <c r="MY66" s="116"/>
      <c r="MZ66" s="116"/>
      <c r="NA66" s="116"/>
      <c r="NB66" s="116"/>
      <c r="NC66" s="116"/>
      <c r="ND66" s="116"/>
      <c r="NE66" s="116"/>
      <c r="NF66" s="116"/>
      <c r="NG66" s="116"/>
      <c r="NH66" s="116"/>
      <c r="NI66" s="116"/>
      <c r="NJ66" s="116"/>
      <c r="NK66" s="116"/>
      <c r="NL66" s="116"/>
      <c r="NM66" s="116"/>
      <c r="NN66" s="116"/>
      <c r="NO66" s="113"/>
      <c r="NP66" s="116"/>
      <c r="NQ66" s="116"/>
      <c r="NR66" s="116"/>
      <c r="NS66" s="116"/>
      <c r="NT66" s="116"/>
      <c r="NU66" s="116"/>
      <c r="NV66" s="116"/>
      <c r="NW66" s="116"/>
      <c r="NX66" s="116"/>
      <c r="NY66" s="116"/>
      <c r="NZ66" s="116"/>
      <c r="OA66" s="116"/>
      <c r="OB66" s="116"/>
      <c r="OC66" s="116"/>
      <c r="OD66" s="116"/>
      <c r="OE66" s="116"/>
      <c r="OF66" s="116"/>
      <c r="OG66" s="116"/>
      <c r="OH66" s="116"/>
      <c r="OI66" s="116"/>
      <c r="OJ66" s="116"/>
      <c r="OK66" s="116"/>
      <c r="OL66" s="116"/>
      <c r="OM66" s="116"/>
      <c r="ON66" s="116"/>
      <c r="OO66" s="116"/>
      <c r="OP66" s="116"/>
      <c r="OQ66" s="116"/>
      <c r="OR66" s="116"/>
      <c r="OS66" s="116"/>
      <c r="OT66" s="113"/>
    </row>
    <row r="67" spans="1:410" s="207" customFormat="1" ht="15.75" customHeight="1" x14ac:dyDescent="0.15">
      <c r="A67" s="1"/>
      <c r="B67" s="17">
        <f t="shared" si="10"/>
        <v>57</v>
      </c>
      <c r="C67" s="17" t="s">
        <v>85</v>
      </c>
      <c r="D67" s="12" t="s">
        <v>208</v>
      </c>
      <c r="E67" s="12" t="s">
        <v>134</v>
      </c>
      <c r="F67" s="13" t="s">
        <v>13</v>
      </c>
      <c r="G67" s="43" t="s">
        <v>38</v>
      </c>
      <c r="H67" s="14">
        <f t="shared" ca="1" si="1"/>
        <v>297</v>
      </c>
      <c r="I67" s="14">
        <f t="shared" ca="1" si="9"/>
        <v>14.85</v>
      </c>
      <c r="J67" s="173">
        <v>42675</v>
      </c>
      <c r="K67" s="173">
        <v>42692</v>
      </c>
      <c r="L67" s="15" t="s">
        <v>18</v>
      </c>
      <c r="M67" s="16">
        <v>0.9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3"/>
      <c r="AS67" s="127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29"/>
      <c r="BX67" s="127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29"/>
      <c r="DA67" s="127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3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3"/>
      <c r="FJ67" s="127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3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3"/>
      <c r="HS67" s="116"/>
      <c r="HT67" s="116"/>
      <c r="HU67" s="116"/>
      <c r="HV67" s="116"/>
      <c r="HW67" s="116"/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  <c r="IS67" s="116"/>
      <c r="IT67" s="116"/>
      <c r="IU67" s="116"/>
      <c r="IV67" s="116"/>
      <c r="IW67" s="113"/>
      <c r="IX67" s="116"/>
      <c r="IY67" s="116"/>
      <c r="IZ67" s="116"/>
      <c r="JA67" s="116"/>
      <c r="JB67" s="116"/>
      <c r="JC67" s="116"/>
      <c r="JD67" s="116"/>
      <c r="JE67" s="116"/>
      <c r="JF67" s="116"/>
      <c r="JG67" s="116"/>
      <c r="JH67" s="116"/>
      <c r="JI67" s="116"/>
      <c r="JJ67" s="116"/>
      <c r="JK67" s="116"/>
      <c r="JL67" s="116"/>
      <c r="JM67" s="116"/>
      <c r="JN67" s="116"/>
      <c r="JO67" s="116"/>
      <c r="JP67" s="116"/>
      <c r="JQ67" s="116"/>
      <c r="JR67" s="116"/>
      <c r="JS67" s="116"/>
      <c r="JT67" s="116"/>
      <c r="JU67" s="116"/>
      <c r="JV67" s="116"/>
      <c r="JW67" s="116"/>
      <c r="JX67" s="116"/>
      <c r="JY67" s="116"/>
      <c r="JZ67" s="116"/>
      <c r="KA67" s="116"/>
      <c r="KB67" s="113"/>
      <c r="KC67" s="116"/>
      <c r="KD67" s="116"/>
      <c r="KE67" s="116"/>
      <c r="KF67" s="116"/>
      <c r="KG67" s="116"/>
      <c r="KH67" s="116"/>
      <c r="KI67" s="116"/>
      <c r="KJ67" s="116"/>
      <c r="KK67" s="116"/>
      <c r="KL67" s="116"/>
      <c r="KM67" s="116"/>
      <c r="KN67" s="116"/>
      <c r="KO67" s="116"/>
      <c r="KP67" s="116"/>
      <c r="KQ67" s="116"/>
      <c r="KR67" s="116"/>
      <c r="KS67" s="116"/>
      <c r="KT67" s="116"/>
      <c r="KU67" s="116"/>
      <c r="KV67" s="116"/>
      <c r="KW67" s="116"/>
      <c r="KX67" s="116"/>
      <c r="KY67" s="116"/>
      <c r="KZ67" s="116"/>
      <c r="LA67" s="116"/>
      <c r="LB67" s="116"/>
      <c r="LC67" s="116"/>
      <c r="LD67" s="116"/>
      <c r="LE67" s="116"/>
      <c r="LF67" s="113"/>
      <c r="LG67" s="116"/>
      <c r="LH67" s="116"/>
      <c r="LI67" s="116"/>
      <c r="LJ67" s="116"/>
      <c r="LK67" s="116"/>
      <c r="LL67" s="116"/>
      <c r="LM67" s="116"/>
      <c r="LN67" s="116"/>
      <c r="LO67" s="116"/>
      <c r="LP67" s="116"/>
      <c r="LQ67" s="116"/>
      <c r="LR67" s="116"/>
      <c r="LS67" s="116"/>
      <c r="LT67" s="116"/>
      <c r="LU67" s="116"/>
      <c r="LV67" s="116"/>
      <c r="LW67" s="116"/>
      <c r="LX67" s="116"/>
      <c r="LY67" s="116"/>
      <c r="LZ67" s="116"/>
      <c r="MA67" s="116"/>
      <c r="MB67" s="116"/>
      <c r="MC67" s="116"/>
      <c r="MD67" s="116"/>
      <c r="ME67" s="116"/>
      <c r="MF67" s="116"/>
      <c r="MG67" s="116"/>
      <c r="MH67" s="116"/>
      <c r="MI67" s="116"/>
      <c r="MJ67" s="116"/>
      <c r="MK67" s="113"/>
      <c r="ML67" s="116"/>
      <c r="MM67" s="116"/>
      <c r="MN67" s="116"/>
      <c r="MO67" s="116"/>
      <c r="MP67" s="116"/>
      <c r="MQ67" s="116"/>
      <c r="MR67" s="116"/>
      <c r="MS67" s="116"/>
      <c r="MT67" s="116"/>
      <c r="MU67" s="116"/>
      <c r="MV67" s="116"/>
      <c r="MW67" s="116"/>
      <c r="MX67" s="116"/>
      <c r="MY67" s="116"/>
      <c r="MZ67" s="116"/>
      <c r="NA67" s="116"/>
      <c r="NB67" s="116"/>
      <c r="NC67" s="116"/>
      <c r="ND67" s="116"/>
      <c r="NE67" s="116"/>
      <c r="NF67" s="116"/>
      <c r="NG67" s="116"/>
      <c r="NH67" s="116"/>
      <c r="NI67" s="116"/>
      <c r="NJ67" s="116"/>
      <c r="NK67" s="116"/>
      <c r="NL67" s="116"/>
      <c r="NM67" s="116"/>
      <c r="NN67" s="116"/>
      <c r="NO67" s="113">
        <v>1.2</v>
      </c>
      <c r="NP67" s="116"/>
      <c r="NQ67" s="116"/>
      <c r="NR67" s="116"/>
      <c r="NS67" s="116"/>
      <c r="NT67" s="116"/>
      <c r="NU67" s="116"/>
      <c r="NV67" s="116"/>
      <c r="NW67" s="116"/>
      <c r="NX67" s="116"/>
      <c r="NY67" s="116"/>
      <c r="NZ67" s="116"/>
      <c r="OA67" s="116"/>
      <c r="OB67" s="116"/>
      <c r="OC67" s="116"/>
      <c r="OD67" s="116"/>
      <c r="OE67" s="116"/>
      <c r="OF67" s="116"/>
      <c r="OG67" s="116"/>
      <c r="OH67" s="116"/>
      <c r="OI67" s="116"/>
      <c r="OJ67" s="116"/>
      <c r="OK67" s="116"/>
      <c r="OL67" s="116"/>
      <c r="OM67" s="116"/>
      <c r="ON67" s="116"/>
      <c r="OO67" s="116"/>
      <c r="OP67" s="116"/>
      <c r="OQ67" s="116"/>
      <c r="OR67" s="116"/>
      <c r="OS67" s="116"/>
      <c r="OT67" s="113"/>
    </row>
    <row r="68" spans="1:410" s="208" customFormat="1" ht="15.75" customHeight="1" x14ac:dyDescent="0.15">
      <c r="A68" s="1"/>
      <c r="B68" s="17">
        <f t="shared" si="10"/>
        <v>58</v>
      </c>
      <c r="C68" s="17" t="s">
        <v>85</v>
      </c>
      <c r="D68" s="12" t="s">
        <v>209</v>
      </c>
      <c r="E68" s="12" t="s">
        <v>134</v>
      </c>
      <c r="F68" s="13" t="s">
        <v>13</v>
      </c>
      <c r="G68" s="43" t="s">
        <v>38</v>
      </c>
      <c r="H68" s="14">
        <f t="shared" ca="1" si="1"/>
        <v>146</v>
      </c>
      <c r="I68" s="14">
        <f t="shared" ref="I68:I71" ca="1" si="11">H68/20</f>
        <v>7.3</v>
      </c>
      <c r="J68" s="173">
        <v>42675</v>
      </c>
      <c r="K68" s="173">
        <v>42692</v>
      </c>
      <c r="L68" s="15" t="s">
        <v>18</v>
      </c>
      <c r="M68" s="16">
        <v>1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3"/>
      <c r="AS68" s="127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29"/>
      <c r="BX68" s="127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29"/>
      <c r="DA68" s="127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3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3"/>
      <c r="FJ68" s="127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3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3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  <c r="IW68" s="113"/>
      <c r="IX68" s="116"/>
      <c r="IY68" s="116"/>
      <c r="IZ68" s="116"/>
      <c r="JA68" s="116"/>
      <c r="JB68" s="116"/>
      <c r="JC68" s="116"/>
      <c r="JD68" s="116"/>
      <c r="JE68" s="116"/>
      <c r="JF68" s="116"/>
      <c r="JG68" s="116"/>
      <c r="JH68" s="116"/>
      <c r="JI68" s="116"/>
      <c r="JJ68" s="116"/>
      <c r="JK68" s="116"/>
      <c r="JL68" s="116"/>
      <c r="JM68" s="116"/>
      <c r="JN68" s="116"/>
      <c r="JO68" s="116"/>
      <c r="JP68" s="116"/>
      <c r="JQ68" s="116"/>
      <c r="JR68" s="116"/>
      <c r="JS68" s="116"/>
      <c r="JT68" s="116"/>
      <c r="JU68" s="116"/>
      <c r="JV68" s="116"/>
      <c r="JW68" s="116"/>
      <c r="JX68" s="116"/>
      <c r="JY68" s="116"/>
      <c r="JZ68" s="116"/>
      <c r="KA68" s="116"/>
      <c r="KB68" s="113"/>
      <c r="KC68" s="116"/>
      <c r="KD68" s="116"/>
      <c r="KE68" s="116"/>
      <c r="KF68" s="116"/>
      <c r="KG68" s="116"/>
      <c r="KH68" s="116"/>
      <c r="KI68" s="116"/>
      <c r="KJ68" s="116"/>
      <c r="KK68" s="116"/>
      <c r="KL68" s="116"/>
      <c r="KM68" s="116"/>
      <c r="KN68" s="116"/>
      <c r="KO68" s="116"/>
      <c r="KP68" s="116"/>
      <c r="KQ68" s="116"/>
      <c r="KR68" s="116"/>
      <c r="KS68" s="116"/>
      <c r="KT68" s="116"/>
      <c r="KU68" s="116"/>
      <c r="KV68" s="116"/>
      <c r="KW68" s="116"/>
      <c r="KX68" s="116"/>
      <c r="KY68" s="116"/>
      <c r="KZ68" s="116"/>
      <c r="LA68" s="116"/>
      <c r="LB68" s="116"/>
      <c r="LC68" s="116"/>
      <c r="LD68" s="116"/>
      <c r="LE68" s="116"/>
      <c r="LF68" s="113"/>
      <c r="LG68" s="116"/>
      <c r="LH68" s="116"/>
      <c r="LI68" s="116"/>
      <c r="LJ68" s="116"/>
      <c r="LK68" s="116"/>
      <c r="LL68" s="116"/>
      <c r="LM68" s="116"/>
      <c r="LN68" s="116"/>
      <c r="LO68" s="116"/>
      <c r="LP68" s="116"/>
      <c r="LQ68" s="116"/>
      <c r="LR68" s="116"/>
      <c r="LS68" s="116"/>
      <c r="LT68" s="116"/>
      <c r="LU68" s="116"/>
      <c r="LV68" s="116"/>
      <c r="LW68" s="116"/>
      <c r="LX68" s="116"/>
      <c r="LY68" s="116"/>
      <c r="LZ68" s="116"/>
      <c r="MA68" s="116"/>
      <c r="MB68" s="116"/>
      <c r="MC68" s="116"/>
      <c r="MD68" s="116"/>
      <c r="ME68" s="116"/>
      <c r="MF68" s="116"/>
      <c r="MG68" s="116"/>
      <c r="MH68" s="116"/>
      <c r="MI68" s="116"/>
      <c r="MJ68" s="116"/>
      <c r="MK68" s="113"/>
      <c r="ML68" s="116"/>
      <c r="MM68" s="116"/>
      <c r="MN68" s="116"/>
      <c r="MO68" s="116"/>
      <c r="MP68" s="116"/>
      <c r="MQ68" s="116"/>
      <c r="MR68" s="116"/>
      <c r="MS68" s="116"/>
      <c r="MT68" s="116"/>
      <c r="MU68" s="116"/>
      <c r="MV68" s="116"/>
      <c r="MW68" s="116"/>
      <c r="MX68" s="116"/>
      <c r="MY68" s="116"/>
      <c r="MZ68" s="116"/>
      <c r="NA68" s="116"/>
      <c r="NB68" s="116"/>
      <c r="NC68" s="116"/>
      <c r="ND68" s="116"/>
      <c r="NE68" s="116"/>
      <c r="NF68" s="116"/>
      <c r="NG68" s="116"/>
      <c r="NH68" s="116"/>
      <c r="NI68" s="116"/>
      <c r="NJ68" s="116"/>
      <c r="NK68" s="116"/>
      <c r="NL68" s="116"/>
      <c r="NM68" s="116"/>
      <c r="NN68" s="116"/>
      <c r="NO68" s="113">
        <v>0.6</v>
      </c>
      <c r="NP68" s="116"/>
      <c r="NQ68" s="116"/>
      <c r="NR68" s="116"/>
      <c r="NS68" s="116"/>
      <c r="NT68" s="116"/>
      <c r="NU68" s="116"/>
      <c r="NV68" s="116"/>
      <c r="NW68" s="116"/>
      <c r="NX68" s="116"/>
      <c r="NY68" s="116"/>
      <c r="NZ68" s="116"/>
      <c r="OA68" s="116"/>
      <c r="OB68" s="116"/>
      <c r="OC68" s="116"/>
      <c r="OD68" s="116"/>
      <c r="OE68" s="116"/>
      <c r="OF68" s="116"/>
      <c r="OG68" s="116"/>
      <c r="OH68" s="116"/>
      <c r="OI68" s="116"/>
      <c r="OJ68" s="116"/>
      <c r="OK68" s="116"/>
      <c r="OL68" s="116"/>
      <c r="OM68" s="116"/>
      <c r="ON68" s="116"/>
      <c r="OO68" s="116"/>
      <c r="OP68" s="116"/>
      <c r="OQ68" s="116"/>
      <c r="OR68" s="116"/>
      <c r="OS68" s="116"/>
      <c r="OT68" s="113"/>
    </row>
    <row r="69" spans="1:410" s="208" customFormat="1" ht="15.75" customHeight="1" x14ac:dyDescent="0.15">
      <c r="A69" s="1"/>
      <c r="B69" s="17">
        <f t="shared" si="10"/>
        <v>59</v>
      </c>
      <c r="C69" s="17" t="s">
        <v>85</v>
      </c>
      <c r="D69" s="12" t="s">
        <v>210</v>
      </c>
      <c r="E69" s="12" t="s">
        <v>99</v>
      </c>
      <c r="F69" s="13" t="s">
        <v>13</v>
      </c>
      <c r="G69" s="43" t="s">
        <v>22</v>
      </c>
      <c r="H69" s="14">
        <f t="shared" ca="1" si="1"/>
        <v>34</v>
      </c>
      <c r="I69" s="14">
        <f t="shared" ref="I69" ca="1" si="12">H69/20</f>
        <v>1.7</v>
      </c>
      <c r="J69" s="173">
        <v>42677</v>
      </c>
      <c r="K69" s="173">
        <v>42678</v>
      </c>
      <c r="L69" s="15" t="s">
        <v>15</v>
      </c>
      <c r="M69" s="16">
        <v>1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3"/>
      <c r="AS69" s="127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29"/>
      <c r="BX69" s="127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29"/>
      <c r="DA69" s="127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3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3"/>
      <c r="FJ69" s="127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3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3"/>
      <c r="HS69" s="116"/>
      <c r="HT69" s="116"/>
      <c r="HU69" s="116"/>
      <c r="HV69" s="116"/>
      <c r="HW69" s="116"/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  <c r="IS69" s="116"/>
      <c r="IT69" s="116"/>
      <c r="IU69" s="116"/>
      <c r="IV69" s="116"/>
      <c r="IW69" s="113"/>
      <c r="IX69" s="116"/>
      <c r="IY69" s="116"/>
      <c r="IZ69" s="116"/>
      <c r="JA69" s="116"/>
      <c r="JB69" s="116"/>
      <c r="JC69" s="116"/>
      <c r="JD69" s="116"/>
      <c r="JE69" s="116"/>
      <c r="JF69" s="116"/>
      <c r="JG69" s="116"/>
      <c r="JH69" s="116"/>
      <c r="JI69" s="116"/>
      <c r="JJ69" s="116"/>
      <c r="JK69" s="116"/>
      <c r="JL69" s="116"/>
      <c r="JM69" s="116"/>
      <c r="JN69" s="116"/>
      <c r="JO69" s="116"/>
      <c r="JP69" s="116"/>
      <c r="JQ69" s="116"/>
      <c r="JR69" s="116"/>
      <c r="JS69" s="116"/>
      <c r="JT69" s="116"/>
      <c r="JU69" s="116"/>
      <c r="JV69" s="116"/>
      <c r="JW69" s="116"/>
      <c r="JX69" s="116"/>
      <c r="JY69" s="116"/>
      <c r="JZ69" s="116"/>
      <c r="KA69" s="116"/>
      <c r="KB69" s="113"/>
      <c r="KC69" s="116"/>
      <c r="KD69" s="116"/>
      <c r="KE69" s="116"/>
      <c r="KF69" s="116"/>
      <c r="KG69" s="116"/>
      <c r="KH69" s="116"/>
      <c r="KI69" s="116"/>
      <c r="KJ69" s="116"/>
      <c r="KK69" s="116"/>
      <c r="KL69" s="116"/>
      <c r="KM69" s="116"/>
      <c r="KN69" s="116"/>
      <c r="KO69" s="116"/>
      <c r="KP69" s="116"/>
      <c r="KQ69" s="116"/>
      <c r="KR69" s="116"/>
      <c r="KS69" s="116"/>
      <c r="KT69" s="116"/>
      <c r="KU69" s="116"/>
      <c r="KV69" s="116"/>
      <c r="KW69" s="116"/>
      <c r="KX69" s="116"/>
      <c r="KY69" s="116"/>
      <c r="KZ69" s="116"/>
      <c r="LA69" s="116"/>
      <c r="LB69" s="116"/>
      <c r="LC69" s="116"/>
      <c r="LD69" s="116"/>
      <c r="LE69" s="116"/>
      <c r="LF69" s="113"/>
      <c r="LG69" s="116"/>
      <c r="LH69" s="116"/>
      <c r="LI69" s="116"/>
      <c r="LJ69" s="116"/>
      <c r="LK69" s="116"/>
      <c r="LL69" s="116"/>
      <c r="LM69" s="116"/>
      <c r="LN69" s="116"/>
      <c r="LO69" s="116"/>
      <c r="LP69" s="116"/>
      <c r="LQ69" s="116"/>
      <c r="LR69" s="116"/>
      <c r="LS69" s="116"/>
      <c r="LT69" s="116"/>
      <c r="LU69" s="116"/>
      <c r="LV69" s="116"/>
      <c r="LW69" s="116"/>
      <c r="LX69" s="116"/>
      <c r="LY69" s="116"/>
      <c r="LZ69" s="116"/>
      <c r="MA69" s="116"/>
      <c r="MB69" s="116"/>
      <c r="MC69" s="116"/>
      <c r="MD69" s="116"/>
      <c r="ME69" s="116"/>
      <c r="MF69" s="116"/>
      <c r="MG69" s="116"/>
      <c r="MH69" s="116"/>
      <c r="MI69" s="116"/>
      <c r="MJ69" s="116"/>
      <c r="MK69" s="113"/>
      <c r="ML69" s="116"/>
      <c r="MM69" s="116"/>
      <c r="MN69" s="116"/>
      <c r="MO69" s="116"/>
      <c r="MP69" s="116"/>
      <c r="MQ69" s="116"/>
      <c r="MR69" s="116"/>
      <c r="MS69" s="116"/>
      <c r="MT69" s="116"/>
      <c r="MU69" s="116"/>
      <c r="MV69" s="116"/>
      <c r="MW69" s="116"/>
      <c r="MX69" s="116"/>
      <c r="MY69" s="116"/>
      <c r="MZ69" s="116"/>
      <c r="NA69" s="116"/>
      <c r="NB69" s="116"/>
      <c r="NC69" s="116"/>
      <c r="ND69" s="116"/>
      <c r="NE69" s="116"/>
      <c r="NF69" s="116"/>
      <c r="NG69" s="116"/>
      <c r="NH69" s="116"/>
      <c r="NI69" s="116"/>
      <c r="NJ69" s="116"/>
      <c r="NK69" s="116"/>
      <c r="NL69" s="116"/>
      <c r="NM69" s="116"/>
      <c r="NN69" s="116"/>
      <c r="NO69" s="113">
        <v>0.4</v>
      </c>
      <c r="NP69" s="116"/>
      <c r="NQ69" s="116"/>
      <c r="NR69" s="116"/>
      <c r="NS69" s="116"/>
      <c r="NT69" s="116"/>
      <c r="NU69" s="116"/>
      <c r="NV69" s="116"/>
      <c r="NW69" s="116"/>
      <c r="NX69" s="116"/>
      <c r="NY69" s="116"/>
      <c r="NZ69" s="116"/>
      <c r="OA69" s="116"/>
      <c r="OB69" s="116"/>
      <c r="OC69" s="116"/>
      <c r="OD69" s="116"/>
      <c r="OE69" s="116"/>
      <c r="OF69" s="116"/>
      <c r="OG69" s="116"/>
      <c r="OH69" s="116"/>
      <c r="OI69" s="116"/>
      <c r="OJ69" s="116"/>
      <c r="OK69" s="116"/>
      <c r="OL69" s="116"/>
      <c r="OM69" s="116"/>
      <c r="ON69" s="116"/>
      <c r="OO69" s="116"/>
      <c r="OP69" s="116"/>
      <c r="OQ69" s="116"/>
      <c r="OR69" s="116"/>
      <c r="OS69" s="116"/>
      <c r="OT69" s="113"/>
    </row>
    <row r="70" spans="1:410" s="208" customFormat="1" ht="15.75" customHeight="1" x14ac:dyDescent="0.15">
      <c r="A70" s="1"/>
      <c r="B70" s="17">
        <f t="shared" si="10"/>
        <v>60</v>
      </c>
      <c r="C70" s="17" t="s">
        <v>16</v>
      </c>
      <c r="D70" s="12" t="s">
        <v>211</v>
      </c>
      <c r="E70" s="12" t="s">
        <v>101</v>
      </c>
      <c r="F70" s="13" t="s">
        <v>13</v>
      </c>
      <c r="G70" s="43" t="s">
        <v>14</v>
      </c>
      <c r="H70" s="14">
        <f t="shared" ca="1" si="1"/>
        <v>115</v>
      </c>
      <c r="I70" s="14">
        <f t="shared" ca="1" si="11"/>
        <v>5.75</v>
      </c>
      <c r="J70" s="173">
        <v>42689</v>
      </c>
      <c r="K70" s="173">
        <v>42734</v>
      </c>
      <c r="L70" s="15" t="s">
        <v>15</v>
      </c>
      <c r="M70" s="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3"/>
      <c r="AS70" s="127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29"/>
      <c r="BX70" s="127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29"/>
      <c r="DA70" s="127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3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3"/>
      <c r="FJ70" s="127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3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3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  <c r="IT70" s="116"/>
      <c r="IU70" s="116"/>
      <c r="IV70" s="116"/>
      <c r="IW70" s="113"/>
      <c r="IX70" s="116"/>
      <c r="IY70" s="116"/>
      <c r="IZ70" s="116"/>
      <c r="JA70" s="116"/>
      <c r="JB70" s="116"/>
      <c r="JC70" s="116"/>
      <c r="JD70" s="116"/>
      <c r="JE70" s="116"/>
      <c r="JF70" s="116"/>
      <c r="JG70" s="116"/>
      <c r="JH70" s="116"/>
      <c r="JI70" s="116"/>
      <c r="JJ70" s="116"/>
      <c r="JK70" s="116"/>
      <c r="JL70" s="116"/>
      <c r="JM70" s="116"/>
      <c r="JN70" s="116"/>
      <c r="JO70" s="116"/>
      <c r="JP70" s="116"/>
      <c r="JQ70" s="116"/>
      <c r="JR70" s="116"/>
      <c r="JS70" s="116"/>
      <c r="JT70" s="116"/>
      <c r="JU70" s="116"/>
      <c r="JV70" s="116"/>
      <c r="JW70" s="116"/>
      <c r="JX70" s="116"/>
      <c r="JY70" s="116"/>
      <c r="JZ70" s="116"/>
      <c r="KA70" s="116"/>
      <c r="KB70" s="113"/>
      <c r="KC70" s="116"/>
      <c r="KD70" s="116"/>
      <c r="KE70" s="116"/>
      <c r="KF70" s="116"/>
      <c r="KG70" s="116"/>
      <c r="KH70" s="116"/>
      <c r="KI70" s="116"/>
      <c r="KJ70" s="116"/>
      <c r="KK70" s="116"/>
      <c r="KL70" s="116"/>
      <c r="KM70" s="116"/>
      <c r="KN70" s="116"/>
      <c r="KO70" s="116"/>
      <c r="KP70" s="116"/>
      <c r="KQ70" s="116"/>
      <c r="KR70" s="116"/>
      <c r="KS70" s="116"/>
      <c r="KT70" s="116"/>
      <c r="KU70" s="116"/>
      <c r="KV70" s="116"/>
      <c r="KW70" s="116"/>
      <c r="KX70" s="116"/>
      <c r="KY70" s="116"/>
      <c r="KZ70" s="116"/>
      <c r="LA70" s="116"/>
      <c r="LB70" s="116"/>
      <c r="LC70" s="116"/>
      <c r="LD70" s="116"/>
      <c r="LE70" s="116"/>
      <c r="LF70" s="113"/>
      <c r="LG70" s="116"/>
      <c r="LH70" s="116"/>
      <c r="LI70" s="116"/>
      <c r="LJ70" s="116"/>
      <c r="LK70" s="116"/>
      <c r="LL70" s="116"/>
      <c r="LM70" s="116"/>
      <c r="LN70" s="116"/>
      <c r="LO70" s="116"/>
      <c r="LP70" s="116"/>
      <c r="LQ70" s="116"/>
      <c r="LR70" s="116"/>
      <c r="LS70" s="116"/>
      <c r="LT70" s="116"/>
      <c r="LU70" s="116"/>
      <c r="LV70" s="116"/>
      <c r="LW70" s="116"/>
      <c r="LX70" s="116"/>
      <c r="LY70" s="116"/>
      <c r="LZ70" s="116"/>
      <c r="MA70" s="116"/>
      <c r="MB70" s="116"/>
      <c r="MC70" s="116"/>
      <c r="MD70" s="116"/>
      <c r="ME70" s="116"/>
      <c r="MF70" s="116"/>
      <c r="MG70" s="116"/>
      <c r="MH70" s="116"/>
      <c r="MI70" s="116"/>
      <c r="MJ70" s="116"/>
      <c r="MK70" s="113"/>
      <c r="ML70" s="116"/>
      <c r="MM70" s="116"/>
      <c r="MN70" s="116"/>
      <c r="MO70" s="116"/>
      <c r="MP70" s="116"/>
      <c r="MQ70" s="116"/>
      <c r="MR70" s="116"/>
      <c r="MS70" s="116"/>
      <c r="MT70" s="116"/>
      <c r="MU70" s="116"/>
      <c r="MV70" s="116"/>
      <c r="MW70" s="116"/>
      <c r="MX70" s="116"/>
      <c r="MY70" s="116"/>
      <c r="MZ70" s="116"/>
      <c r="NA70" s="116"/>
      <c r="NB70" s="116"/>
      <c r="NC70" s="116"/>
      <c r="ND70" s="116"/>
      <c r="NE70" s="116"/>
      <c r="NF70" s="116"/>
      <c r="NG70" s="116"/>
      <c r="NH70" s="116"/>
      <c r="NI70" s="116"/>
      <c r="NJ70" s="116"/>
      <c r="NK70" s="116"/>
      <c r="NL70" s="116"/>
      <c r="NM70" s="116"/>
      <c r="NN70" s="116"/>
      <c r="NO70" s="113"/>
      <c r="NP70" s="116"/>
      <c r="NQ70" s="116"/>
      <c r="NR70" s="116"/>
      <c r="NS70" s="116"/>
      <c r="NT70" s="116"/>
      <c r="NU70" s="116"/>
      <c r="NV70" s="116"/>
      <c r="NW70" s="116"/>
      <c r="NX70" s="116"/>
      <c r="NY70" s="116"/>
      <c r="NZ70" s="116"/>
      <c r="OA70" s="116"/>
      <c r="OB70" s="116"/>
      <c r="OC70" s="116"/>
      <c r="OD70" s="116"/>
      <c r="OE70" s="116"/>
      <c r="OF70" s="116"/>
      <c r="OG70" s="116"/>
      <c r="OH70" s="116"/>
      <c r="OI70" s="116"/>
      <c r="OJ70" s="116"/>
      <c r="OK70" s="116"/>
      <c r="OL70" s="116"/>
      <c r="OM70" s="116"/>
      <c r="ON70" s="116"/>
      <c r="OO70" s="116"/>
      <c r="OP70" s="116"/>
      <c r="OQ70" s="116"/>
      <c r="OR70" s="116"/>
      <c r="OS70" s="116"/>
      <c r="OT70" s="113">
        <v>1.5</v>
      </c>
    </row>
    <row r="71" spans="1:410" s="209" customFormat="1" ht="15.75" customHeight="1" x14ac:dyDescent="0.15">
      <c r="A71" s="1"/>
      <c r="B71" s="17">
        <f t="shared" si="10"/>
        <v>61</v>
      </c>
      <c r="C71" s="17" t="s">
        <v>129</v>
      </c>
      <c r="D71" s="12" t="s">
        <v>212</v>
      </c>
      <c r="E71" s="12" t="s">
        <v>99</v>
      </c>
      <c r="F71" s="13" t="s">
        <v>13</v>
      </c>
      <c r="G71" s="43" t="s">
        <v>31</v>
      </c>
      <c r="H71" s="14">
        <f t="shared" ca="1" si="1"/>
        <v>265</v>
      </c>
      <c r="I71" s="14">
        <f t="shared" ca="1" si="11"/>
        <v>13.25</v>
      </c>
      <c r="J71" s="173">
        <v>42675</v>
      </c>
      <c r="K71" s="173">
        <v>42704</v>
      </c>
      <c r="L71" s="15" t="s">
        <v>15</v>
      </c>
      <c r="M71" s="16">
        <v>1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3"/>
      <c r="AS71" s="127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29"/>
      <c r="BX71" s="127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29"/>
      <c r="DA71" s="127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3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3"/>
      <c r="FJ71" s="127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3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3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  <c r="IT71" s="116"/>
      <c r="IU71" s="116"/>
      <c r="IV71" s="116"/>
      <c r="IW71" s="113"/>
      <c r="IX71" s="116"/>
      <c r="IY71" s="116"/>
      <c r="IZ71" s="116"/>
      <c r="JA71" s="116"/>
      <c r="JB71" s="116"/>
      <c r="JC71" s="116"/>
      <c r="JD71" s="116"/>
      <c r="JE71" s="116"/>
      <c r="JF71" s="116"/>
      <c r="JG71" s="116"/>
      <c r="JH71" s="116"/>
      <c r="JI71" s="116"/>
      <c r="JJ71" s="116"/>
      <c r="JK71" s="116"/>
      <c r="JL71" s="116"/>
      <c r="JM71" s="116"/>
      <c r="JN71" s="116"/>
      <c r="JO71" s="116"/>
      <c r="JP71" s="116"/>
      <c r="JQ71" s="116"/>
      <c r="JR71" s="116"/>
      <c r="JS71" s="116"/>
      <c r="JT71" s="116"/>
      <c r="JU71" s="116"/>
      <c r="JV71" s="116"/>
      <c r="JW71" s="116"/>
      <c r="JX71" s="116"/>
      <c r="JY71" s="116"/>
      <c r="JZ71" s="116"/>
      <c r="KA71" s="116"/>
      <c r="KB71" s="113"/>
      <c r="KC71" s="116"/>
      <c r="KD71" s="116"/>
      <c r="KE71" s="116"/>
      <c r="KF71" s="116"/>
      <c r="KG71" s="116"/>
      <c r="KH71" s="116"/>
      <c r="KI71" s="116"/>
      <c r="KJ71" s="116"/>
      <c r="KK71" s="116"/>
      <c r="KL71" s="116"/>
      <c r="KM71" s="116"/>
      <c r="KN71" s="116"/>
      <c r="KO71" s="116"/>
      <c r="KP71" s="116"/>
      <c r="KQ71" s="116"/>
      <c r="KR71" s="116"/>
      <c r="KS71" s="116"/>
      <c r="KT71" s="116"/>
      <c r="KU71" s="116"/>
      <c r="KV71" s="116"/>
      <c r="KW71" s="116"/>
      <c r="KX71" s="116"/>
      <c r="KY71" s="116"/>
      <c r="KZ71" s="116"/>
      <c r="LA71" s="116"/>
      <c r="LB71" s="116"/>
      <c r="LC71" s="116"/>
      <c r="LD71" s="116"/>
      <c r="LE71" s="116"/>
      <c r="LF71" s="113"/>
      <c r="LG71" s="116"/>
      <c r="LH71" s="116"/>
      <c r="LI71" s="116"/>
      <c r="LJ71" s="116"/>
      <c r="LK71" s="116"/>
      <c r="LL71" s="116"/>
      <c r="LM71" s="116"/>
      <c r="LN71" s="116"/>
      <c r="LO71" s="116"/>
      <c r="LP71" s="116"/>
      <c r="LQ71" s="116"/>
      <c r="LR71" s="116"/>
      <c r="LS71" s="116"/>
      <c r="LT71" s="116"/>
      <c r="LU71" s="116"/>
      <c r="LV71" s="116"/>
      <c r="LW71" s="116"/>
      <c r="LX71" s="116"/>
      <c r="LY71" s="116"/>
      <c r="LZ71" s="116"/>
      <c r="MA71" s="116"/>
      <c r="MB71" s="116"/>
      <c r="MC71" s="116"/>
      <c r="MD71" s="116"/>
      <c r="ME71" s="116"/>
      <c r="MF71" s="116"/>
      <c r="MG71" s="116"/>
      <c r="MH71" s="116"/>
      <c r="MI71" s="116"/>
      <c r="MJ71" s="116"/>
      <c r="MK71" s="113"/>
      <c r="ML71" s="116"/>
      <c r="MM71" s="116"/>
      <c r="MN71" s="116"/>
      <c r="MO71" s="116"/>
      <c r="MP71" s="116"/>
      <c r="MQ71" s="116"/>
      <c r="MR71" s="116"/>
      <c r="MS71" s="116"/>
      <c r="MT71" s="116"/>
      <c r="MU71" s="116"/>
      <c r="MV71" s="116"/>
      <c r="MW71" s="116"/>
      <c r="MX71" s="116"/>
      <c r="MY71" s="116"/>
      <c r="MZ71" s="116"/>
      <c r="NA71" s="116"/>
      <c r="NB71" s="116"/>
      <c r="NC71" s="116"/>
      <c r="ND71" s="116"/>
      <c r="NE71" s="116"/>
      <c r="NF71" s="116"/>
      <c r="NG71" s="116"/>
      <c r="NH71" s="116"/>
      <c r="NI71" s="116"/>
      <c r="NJ71" s="116"/>
      <c r="NK71" s="116"/>
      <c r="NL71" s="116"/>
      <c r="NM71" s="116"/>
      <c r="NN71" s="116"/>
      <c r="NO71" s="113">
        <v>0.2</v>
      </c>
      <c r="NP71" s="116"/>
      <c r="NQ71" s="116"/>
      <c r="NR71" s="116"/>
      <c r="NS71" s="116"/>
      <c r="NT71" s="116"/>
      <c r="NU71" s="116"/>
      <c r="NV71" s="116"/>
      <c r="NW71" s="116"/>
      <c r="NX71" s="116"/>
      <c r="NY71" s="116"/>
      <c r="NZ71" s="116"/>
      <c r="OA71" s="116"/>
      <c r="OB71" s="116"/>
      <c r="OC71" s="116"/>
      <c r="OD71" s="116"/>
      <c r="OE71" s="116"/>
      <c r="OF71" s="116"/>
      <c r="OG71" s="116"/>
      <c r="OH71" s="116"/>
      <c r="OI71" s="116"/>
      <c r="OJ71" s="116"/>
      <c r="OK71" s="116"/>
      <c r="OL71" s="116"/>
      <c r="OM71" s="116"/>
      <c r="ON71" s="116"/>
      <c r="OO71" s="116"/>
      <c r="OP71" s="116"/>
      <c r="OQ71" s="116"/>
      <c r="OR71" s="116"/>
      <c r="OS71" s="116"/>
      <c r="OT71" s="113"/>
    </row>
    <row r="72" spans="1:410" s="154" customFormat="1" ht="15.75" customHeight="1" x14ac:dyDescent="0.15">
      <c r="A72" s="1"/>
      <c r="B72" s="17">
        <f t="shared" si="10"/>
        <v>62</v>
      </c>
      <c r="C72" s="17"/>
      <c r="D72" s="12"/>
      <c r="E72" s="12"/>
      <c r="F72" s="13"/>
      <c r="G72" s="43"/>
      <c r="H72" s="140"/>
      <c r="I72" s="14">
        <f t="shared" si="8"/>
        <v>0</v>
      </c>
      <c r="J72" s="173"/>
      <c r="K72" s="173"/>
      <c r="L72" s="15"/>
      <c r="M72" s="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3"/>
      <c r="AS72" s="127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29"/>
      <c r="BX72" s="127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29"/>
      <c r="DA72" s="127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3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3"/>
      <c r="FJ72" s="127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3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  <c r="HQ72" s="116"/>
      <c r="HR72" s="113"/>
      <c r="HS72" s="116"/>
      <c r="HT72" s="116"/>
      <c r="HU72" s="116"/>
      <c r="HV72" s="116"/>
      <c r="HW72" s="116"/>
      <c r="HX72" s="116"/>
      <c r="HY72" s="116"/>
      <c r="HZ72" s="116"/>
      <c r="IA72" s="116"/>
      <c r="IB72" s="116"/>
      <c r="IC72" s="116"/>
      <c r="ID72" s="116"/>
      <c r="IE72" s="116"/>
      <c r="IF72" s="116"/>
      <c r="IG72" s="116"/>
      <c r="IH72" s="116"/>
      <c r="II72" s="116"/>
      <c r="IJ72" s="116"/>
      <c r="IK72" s="116"/>
      <c r="IL72" s="116"/>
      <c r="IM72" s="116"/>
      <c r="IN72" s="116"/>
      <c r="IO72" s="116"/>
      <c r="IP72" s="116"/>
      <c r="IQ72" s="116"/>
      <c r="IR72" s="116"/>
      <c r="IS72" s="116"/>
      <c r="IT72" s="116"/>
      <c r="IU72" s="116"/>
      <c r="IV72" s="116"/>
      <c r="IW72" s="113"/>
      <c r="IX72" s="116"/>
      <c r="IY72" s="116"/>
      <c r="IZ72" s="116"/>
      <c r="JA72" s="116"/>
      <c r="JB72" s="116"/>
      <c r="JC72" s="116"/>
      <c r="JD72" s="116"/>
      <c r="JE72" s="116"/>
      <c r="JF72" s="116"/>
      <c r="JG72" s="116"/>
      <c r="JH72" s="116"/>
      <c r="JI72" s="116"/>
      <c r="JJ72" s="116"/>
      <c r="JK72" s="116"/>
      <c r="JL72" s="116"/>
      <c r="JM72" s="116"/>
      <c r="JN72" s="116"/>
      <c r="JO72" s="116"/>
      <c r="JP72" s="116"/>
      <c r="JQ72" s="116"/>
      <c r="JR72" s="116"/>
      <c r="JS72" s="116"/>
      <c r="JT72" s="116"/>
      <c r="JU72" s="116"/>
      <c r="JV72" s="116"/>
      <c r="JW72" s="116"/>
      <c r="JX72" s="116"/>
      <c r="JY72" s="116"/>
      <c r="JZ72" s="116"/>
      <c r="KA72" s="116"/>
      <c r="KB72" s="113"/>
      <c r="KC72" s="116"/>
      <c r="KD72" s="116"/>
      <c r="KE72" s="116"/>
      <c r="KF72" s="116"/>
      <c r="KG72" s="116"/>
      <c r="KH72" s="116"/>
      <c r="KI72" s="116"/>
      <c r="KJ72" s="116"/>
      <c r="KK72" s="116"/>
      <c r="KL72" s="116"/>
      <c r="KM72" s="116"/>
      <c r="KN72" s="116"/>
      <c r="KO72" s="116"/>
      <c r="KP72" s="116"/>
      <c r="KQ72" s="116"/>
      <c r="KR72" s="116"/>
      <c r="KS72" s="116"/>
      <c r="KT72" s="116"/>
      <c r="KU72" s="116"/>
      <c r="KV72" s="116"/>
      <c r="KW72" s="116"/>
      <c r="KX72" s="116"/>
      <c r="KY72" s="116"/>
      <c r="KZ72" s="116"/>
      <c r="LA72" s="116"/>
      <c r="LB72" s="116"/>
      <c r="LC72" s="116"/>
      <c r="LD72" s="116"/>
      <c r="LE72" s="116"/>
      <c r="LF72" s="113"/>
      <c r="LG72" s="116"/>
      <c r="LH72" s="116"/>
      <c r="LI72" s="116"/>
      <c r="LJ72" s="116"/>
      <c r="LK72" s="116"/>
      <c r="LL72" s="116"/>
      <c r="LM72" s="116"/>
      <c r="LN72" s="116"/>
      <c r="LO72" s="116"/>
      <c r="LP72" s="116"/>
      <c r="LQ72" s="116"/>
      <c r="LR72" s="116"/>
      <c r="LS72" s="116"/>
      <c r="LT72" s="116"/>
      <c r="LU72" s="116"/>
      <c r="LV72" s="116"/>
      <c r="LW72" s="116"/>
      <c r="LX72" s="116"/>
      <c r="LY72" s="116"/>
      <c r="LZ72" s="116"/>
      <c r="MA72" s="116"/>
      <c r="MB72" s="116"/>
      <c r="MC72" s="116"/>
      <c r="MD72" s="116"/>
      <c r="ME72" s="116"/>
      <c r="MF72" s="116"/>
      <c r="MG72" s="116"/>
      <c r="MH72" s="116"/>
      <c r="MI72" s="116"/>
      <c r="MJ72" s="116"/>
      <c r="MK72" s="113"/>
      <c r="ML72" s="116"/>
      <c r="MM72" s="116"/>
      <c r="MN72" s="116"/>
      <c r="MO72" s="116"/>
      <c r="MP72" s="116"/>
      <c r="MQ72" s="116"/>
      <c r="MR72" s="116"/>
      <c r="MS72" s="116"/>
      <c r="MT72" s="116"/>
      <c r="MU72" s="116"/>
      <c r="MV72" s="116"/>
      <c r="MW72" s="116"/>
      <c r="MX72" s="116"/>
      <c r="MY72" s="116"/>
      <c r="MZ72" s="116"/>
      <c r="NA72" s="116"/>
      <c r="NB72" s="116"/>
      <c r="NC72" s="116"/>
      <c r="ND72" s="116"/>
      <c r="NE72" s="116"/>
      <c r="NF72" s="116"/>
      <c r="NG72" s="116"/>
      <c r="NH72" s="116"/>
      <c r="NI72" s="116"/>
      <c r="NJ72" s="116"/>
      <c r="NK72" s="116"/>
      <c r="NL72" s="116"/>
      <c r="NM72" s="116"/>
      <c r="NN72" s="116"/>
      <c r="NO72" s="113"/>
      <c r="NP72" s="116"/>
      <c r="NQ72" s="116"/>
      <c r="NR72" s="116"/>
      <c r="NS72" s="116"/>
      <c r="NT72" s="116"/>
      <c r="NU72" s="116"/>
      <c r="NV72" s="116"/>
      <c r="NW72" s="116"/>
      <c r="NX72" s="116"/>
      <c r="NY72" s="116"/>
      <c r="NZ72" s="116"/>
      <c r="OA72" s="116"/>
      <c r="OB72" s="116"/>
      <c r="OC72" s="116"/>
      <c r="OD72" s="116"/>
      <c r="OE72" s="116"/>
      <c r="OF72" s="116"/>
      <c r="OG72" s="116"/>
      <c r="OH72" s="116"/>
      <c r="OI72" s="116"/>
      <c r="OJ72" s="116"/>
      <c r="OK72" s="116"/>
      <c r="OL72" s="116"/>
      <c r="OM72" s="116"/>
      <c r="ON72" s="116"/>
      <c r="OO72" s="116"/>
      <c r="OP72" s="116"/>
      <c r="OQ72" s="116"/>
      <c r="OR72" s="116"/>
      <c r="OS72" s="116"/>
      <c r="OT72" s="113"/>
    </row>
    <row r="73" spans="1:410" ht="3" customHeight="1" x14ac:dyDescent="0.15">
      <c r="A73" s="1"/>
      <c r="B73" s="20"/>
      <c r="C73" s="20"/>
      <c r="D73" s="21"/>
      <c r="E73" s="12" t="s">
        <v>99</v>
      </c>
      <c r="F73" s="22"/>
      <c r="G73" s="44"/>
      <c r="H73" s="23"/>
      <c r="I73" s="23"/>
      <c r="J73" s="176"/>
      <c r="K73" s="176"/>
      <c r="L73" s="25"/>
      <c r="M73" s="26"/>
      <c r="N73" s="131"/>
      <c r="O73" s="123"/>
      <c r="P73" s="123"/>
      <c r="Q73" s="123"/>
      <c r="R73" s="123"/>
      <c r="S73" s="123"/>
      <c r="T73" s="123"/>
      <c r="U73" s="130"/>
      <c r="V73" s="123"/>
      <c r="W73" s="123"/>
      <c r="X73" s="123"/>
      <c r="Y73" s="123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69"/>
      <c r="AS73" s="127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29"/>
      <c r="BX73" s="127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29"/>
      <c r="DA73" s="127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3"/>
      <c r="EF73" s="127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3"/>
      <c r="FJ73" s="127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3"/>
      <c r="GO73" s="127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3"/>
      <c r="HS73" s="127"/>
      <c r="HT73" s="116"/>
      <c r="HU73" s="116"/>
      <c r="HV73" s="116"/>
      <c r="HW73" s="116"/>
      <c r="HX73" s="116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116"/>
      <c r="IO73" s="116"/>
      <c r="IP73" s="116"/>
      <c r="IQ73" s="116"/>
      <c r="IR73" s="116"/>
      <c r="IS73" s="116"/>
      <c r="IT73" s="116"/>
      <c r="IU73" s="116"/>
      <c r="IV73" s="116"/>
      <c r="IW73" s="113"/>
      <c r="IX73" s="127"/>
      <c r="IY73" s="116"/>
      <c r="IZ73" s="116"/>
      <c r="JA73" s="116"/>
      <c r="JB73" s="116"/>
      <c r="JC73" s="116"/>
      <c r="JD73" s="116"/>
      <c r="JE73" s="116"/>
      <c r="JF73" s="116"/>
      <c r="JG73" s="116"/>
      <c r="JH73" s="116"/>
      <c r="JI73" s="116"/>
      <c r="JJ73" s="116"/>
      <c r="JK73" s="116"/>
      <c r="JL73" s="116"/>
      <c r="JM73" s="116"/>
      <c r="JN73" s="116"/>
      <c r="JO73" s="116"/>
      <c r="JP73" s="116"/>
      <c r="JQ73" s="116"/>
      <c r="JR73" s="116"/>
      <c r="JS73" s="116"/>
      <c r="JT73" s="116"/>
      <c r="JU73" s="116"/>
      <c r="JV73" s="116"/>
      <c r="JW73" s="116"/>
      <c r="JX73" s="116"/>
      <c r="JY73" s="116"/>
      <c r="JZ73" s="116"/>
      <c r="KA73" s="116"/>
      <c r="KB73" s="113"/>
      <c r="KC73" s="127"/>
      <c r="KD73" s="116"/>
      <c r="KE73" s="116"/>
      <c r="KF73" s="116"/>
      <c r="KG73" s="116"/>
      <c r="KH73" s="116"/>
      <c r="KI73" s="116"/>
      <c r="KJ73" s="116"/>
      <c r="KK73" s="116"/>
      <c r="KL73" s="116"/>
      <c r="KM73" s="116"/>
      <c r="KN73" s="116"/>
      <c r="KO73" s="116"/>
      <c r="KP73" s="116"/>
      <c r="KQ73" s="116"/>
      <c r="KR73" s="116"/>
      <c r="KS73" s="116"/>
      <c r="KT73" s="116"/>
      <c r="KU73" s="116"/>
      <c r="KV73" s="116"/>
      <c r="KW73" s="116"/>
      <c r="KX73" s="116"/>
      <c r="KY73" s="116"/>
      <c r="KZ73" s="116"/>
      <c r="LA73" s="116"/>
      <c r="LB73" s="116"/>
      <c r="LC73" s="116"/>
      <c r="LD73" s="116"/>
      <c r="LE73" s="116"/>
      <c r="LF73" s="113"/>
      <c r="LG73" s="127"/>
      <c r="LH73" s="116"/>
      <c r="LI73" s="116"/>
      <c r="LJ73" s="116"/>
      <c r="LK73" s="116"/>
      <c r="LL73" s="116"/>
      <c r="LM73" s="116"/>
      <c r="LN73" s="116"/>
      <c r="LO73" s="116"/>
      <c r="LP73" s="116"/>
      <c r="LQ73" s="116"/>
      <c r="LR73" s="116"/>
      <c r="LS73" s="116"/>
      <c r="LT73" s="116"/>
      <c r="LU73" s="116"/>
      <c r="LV73" s="116"/>
      <c r="LW73" s="116"/>
      <c r="LX73" s="116"/>
      <c r="LY73" s="116"/>
      <c r="LZ73" s="116"/>
      <c r="MA73" s="116"/>
      <c r="MB73" s="116"/>
      <c r="MC73" s="116"/>
      <c r="MD73" s="116"/>
      <c r="ME73" s="116"/>
      <c r="MF73" s="116"/>
      <c r="MG73" s="116"/>
      <c r="MH73" s="116"/>
      <c r="MI73" s="116"/>
      <c r="MJ73" s="116"/>
      <c r="MK73" s="113"/>
      <c r="ML73" s="127"/>
      <c r="MM73" s="116"/>
      <c r="MN73" s="116"/>
      <c r="MO73" s="116"/>
      <c r="MP73" s="116"/>
      <c r="MQ73" s="116"/>
      <c r="MR73" s="116"/>
      <c r="MS73" s="116"/>
      <c r="MT73" s="116"/>
      <c r="MU73" s="116"/>
      <c r="MV73" s="116"/>
      <c r="MW73" s="116"/>
      <c r="MX73" s="116"/>
      <c r="MY73" s="116"/>
      <c r="MZ73" s="116"/>
      <c r="NA73" s="116"/>
      <c r="NB73" s="116"/>
      <c r="NC73" s="116"/>
      <c r="ND73" s="116"/>
      <c r="NE73" s="116"/>
      <c r="NF73" s="116"/>
      <c r="NG73" s="116"/>
      <c r="NH73" s="116"/>
      <c r="NI73" s="116"/>
      <c r="NJ73" s="116"/>
      <c r="NK73" s="116"/>
      <c r="NL73" s="116"/>
      <c r="NM73" s="116"/>
      <c r="NN73" s="116"/>
      <c r="NO73" s="113"/>
      <c r="NP73" s="127"/>
      <c r="NQ73" s="116"/>
      <c r="NR73" s="116"/>
      <c r="NS73" s="116"/>
      <c r="NT73" s="116"/>
      <c r="NU73" s="116"/>
      <c r="NV73" s="116"/>
      <c r="NW73" s="116"/>
      <c r="NX73" s="116"/>
      <c r="NY73" s="116"/>
      <c r="NZ73" s="116"/>
      <c r="OA73" s="116"/>
      <c r="OB73" s="116"/>
      <c r="OC73" s="116"/>
      <c r="OD73" s="116"/>
      <c r="OE73" s="116"/>
      <c r="OF73" s="116"/>
      <c r="OG73" s="116"/>
      <c r="OH73" s="116"/>
      <c r="OI73" s="116"/>
      <c r="OJ73" s="116"/>
      <c r="OK73" s="116"/>
      <c r="OL73" s="116"/>
      <c r="OM73" s="116"/>
      <c r="ON73" s="116"/>
      <c r="OO73" s="116"/>
      <c r="OP73" s="116"/>
      <c r="OQ73" s="116"/>
      <c r="OR73" s="116"/>
      <c r="OS73" s="116"/>
      <c r="OT73" s="113"/>
    </row>
    <row r="74" spans="1:410" s="152" customFormat="1" ht="15.75" customHeight="1" x14ac:dyDescent="0.15">
      <c r="A74" s="1"/>
      <c r="B74" s="177">
        <v>1</v>
      </c>
      <c r="C74" s="17" t="s">
        <v>129</v>
      </c>
      <c r="D74" s="12" t="s">
        <v>90</v>
      </c>
      <c r="E74" s="12" t="s">
        <v>102</v>
      </c>
      <c r="F74" s="13" t="s">
        <v>23</v>
      </c>
      <c r="G74" s="43" t="s">
        <v>31</v>
      </c>
      <c r="H74" s="14">
        <v>20</v>
      </c>
      <c r="I74" s="14">
        <f t="shared" ref="I74:I92" si="13">H74/20</f>
        <v>1</v>
      </c>
      <c r="J74" s="173">
        <v>42278</v>
      </c>
      <c r="K74" s="173">
        <v>42308</v>
      </c>
      <c r="L74" s="15" t="s">
        <v>35</v>
      </c>
      <c r="M74" s="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3"/>
      <c r="AS74" s="127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29"/>
      <c r="BX74" s="127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29"/>
      <c r="DA74" s="127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3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3"/>
      <c r="FJ74" s="127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3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3"/>
      <c r="HS74" s="116"/>
      <c r="HT74" s="116"/>
      <c r="HU74" s="116"/>
      <c r="HV74" s="116"/>
      <c r="HW74" s="116"/>
      <c r="HX74" s="116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116"/>
      <c r="IO74" s="116"/>
      <c r="IP74" s="116"/>
      <c r="IQ74" s="116"/>
      <c r="IR74" s="116"/>
      <c r="IS74" s="116"/>
      <c r="IT74" s="116"/>
      <c r="IU74" s="116"/>
      <c r="IV74" s="116"/>
      <c r="IW74" s="113"/>
      <c r="IX74" s="116"/>
      <c r="IY74" s="116"/>
      <c r="IZ74" s="116"/>
      <c r="JA74" s="116"/>
      <c r="JB74" s="116"/>
      <c r="JC74" s="116"/>
      <c r="JD74" s="116"/>
      <c r="JE74" s="116"/>
      <c r="JF74" s="116"/>
      <c r="JG74" s="116"/>
      <c r="JH74" s="116"/>
      <c r="JI74" s="116"/>
      <c r="JJ74" s="116"/>
      <c r="JK74" s="116"/>
      <c r="JL74" s="116"/>
      <c r="JM74" s="116"/>
      <c r="JN74" s="116"/>
      <c r="JO74" s="116"/>
      <c r="JP74" s="116"/>
      <c r="JQ74" s="116"/>
      <c r="JR74" s="116"/>
      <c r="JS74" s="116"/>
      <c r="JT74" s="116"/>
      <c r="JU74" s="116"/>
      <c r="JV74" s="116"/>
      <c r="JW74" s="116"/>
      <c r="JX74" s="116"/>
      <c r="JY74" s="116"/>
      <c r="JZ74" s="116"/>
      <c r="KA74" s="116"/>
      <c r="KB74" s="113"/>
      <c r="KC74" s="116"/>
      <c r="KD74" s="116"/>
      <c r="KE74" s="116"/>
      <c r="KF74" s="116"/>
      <c r="KG74" s="116"/>
      <c r="KH74" s="116"/>
      <c r="KI74" s="116"/>
      <c r="KJ74" s="116"/>
      <c r="KK74" s="116"/>
      <c r="KL74" s="116"/>
      <c r="KM74" s="116"/>
      <c r="KN74" s="116"/>
      <c r="KO74" s="116"/>
      <c r="KP74" s="116"/>
      <c r="KQ74" s="116"/>
      <c r="KR74" s="116"/>
      <c r="KS74" s="116"/>
      <c r="KT74" s="116"/>
      <c r="KU74" s="116"/>
      <c r="KV74" s="116"/>
      <c r="KW74" s="116"/>
      <c r="KX74" s="116"/>
      <c r="KY74" s="116"/>
      <c r="KZ74" s="116"/>
      <c r="LA74" s="116"/>
      <c r="LB74" s="116"/>
      <c r="LC74" s="116"/>
      <c r="LD74" s="116"/>
      <c r="LE74" s="116"/>
      <c r="LF74" s="113"/>
      <c r="LG74" s="116"/>
      <c r="LH74" s="116"/>
      <c r="LI74" s="116"/>
      <c r="LJ74" s="116"/>
      <c r="LK74" s="116"/>
      <c r="LL74" s="116"/>
      <c r="LM74" s="116"/>
      <c r="LN74" s="116"/>
      <c r="LO74" s="116"/>
      <c r="LP74" s="116"/>
      <c r="LQ74" s="116"/>
      <c r="LR74" s="116"/>
      <c r="LS74" s="116"/>
      <c r="LT74" s="116"/>
      <c r="LU74" s="116"/>
      <c r="LV74" s="116"/>
      <c r="LW74" s="116"/>
      <c r="LX74" s="116"/>
      <c r="LY74" s="116"/>
      <c r="LZ74" s="116"/>
      <c r="MA74" s="116"/>
      <c r="MB74" s="116"/>
      <c r="MC74" s="116"/>
      <c r="MD74" s="116"/>
      <c r="ME74" s="116"/>
      <c r="MF74" s="116"/>
      <c r="MG74" s="116"/>
      <c r="MH74" s="116"/>
      <c r="MI74" s="116"/>
      <c r="MJ74" s="116"/>
      <c r="MK74" s="113"/>
      <c r="ML74" s="116"/>
      <c r="MM74" s="116"/>
      <c r="MN74" s="116"/>
      <c r="MO74" s="116"/>
      <c r="MP74" s="116"/>
      <c r="MQ74" s="116"/>
      <c r="MR74" s="116"/>
      <c r="MS74" s="116"/>
      <c r="MT74" s="116"/>
      <c r="MU74" s="116"/>
      <c r="MV74" s="116"/>
      <c r="MW74" s="116"/>
      <c r="MX74" s="116"/>
      <c r="MY74" s="116"/>
      <c r="MZ74" s="116"/>
      <c r="NA74" s="116"/>
      <c r="NB74" s="116"/>
      <c r="NC74" s="116"/>
      <c r="ND74" s="116"/>
      <c r="NE74" s="116"/>
      <c r="NF74" s="116"/>
      <c r="NG74" s="116"/>
      <c r="NH74" s="116"/>
      <c r="NI74" s="116"/>
      <c r="NJ74" s="116"/>
      <c r="NK74" s="116"/>
      <c r="NL74" s="116"/>
      <c r="NM74" s="116"/>
      <c r="NN74" s="116"/>
      <c r="NO74" s="113"/>
      <c r="NP74" s="116"/>
      <c r="NQ74" s="116"/>
      <c r="NR74" s="116"/>
      <c r="NS74" s="116"/>
      <c r="NT74" s="116"/>
      <c r="NU74" s="116"/>
      <c r="NV74" s="116"/>
      <c r="NW74" s="116"/>
      <c r="NX74" s="116"/>
      <c r="NY74" s="116"/>
      <c r="NZ74" s="116"/>
      <c r="OA74" s="116"/>
      <c r="OB74" s="116"/>
      <c r="OC74" s="116"/>
      <c r="OD74" s="116"/>
      <c r="OE74" s="116"/>
      <c r="OF74" s="116"/>
      <c r="OG74" s="116"/>
      <c r="OH74" s="116"/>
      <c r="OI74" s="116"/>
      <c r="OJ74" s="116"/>
      <c r="OK74" s="116"/>
      <c r="OL74" s="116"/>
      <c r="OM74" s="116"/>
      <c r="ON74" s="116"/>
      <c r="OO74" s="116"/>
      <c r="OP74" s="116"/>
      <c r="OQ74" s="116"/>
      <c r="OR74" s="116"/>
      <c r="OS74" s="116"/>
      <c r="OT74" s="113"/>
    </row>
    <row r="75" spans="1:410" s="153" customFormat="1" ht="15.75" customHeight="1" x14ac:dyDescent="0.15">
      <c r="A75" s="1"/>
      <c r="B75" s="177">
        <f>B74+1</f>
        <v>2</v>
      </c>
      <c r="C75" s="17" t="s">
        <v>129</v>
      </c>
      <c r="D75" s="12" t="s">
        <v>109</v>
      </c>
      <c r="E75" s="12" t="s">
        <v>102</v>
      </c>
      <c r="F75" s="13" t="s">
        <v>23</v>
      </c>
      <c r="G75" s="43" t="s">
        <v>31</v>
      </c>
      <c r="H75" s="14">
        <v>20</v>
      </c>
      <c r="I75" s="14">
        <f t="shared" si="13"/>
        <v>1</v>
      </c>
      <c r="J75" s="173">
        <v>42309</v>
      </c>
      <c r="K75" s="173">
        <v>42338</v>
      </c>
      <c r="L75" s="15" t="s">
        <v>35</v>
      </c>
      <c r="M75" s="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3"/>
      <c r="AS75" s="127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29"/>
      <c r="BX75" s="127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29"/>
      <c r="DA75" s="127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3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3"/>
      <c r="FJ75" s="127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3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3"/>
      <c r="HS75" s="116"/>
      <c r="HT75" s="116"/>
      <c r="HU75" s="116"/>
      <c r="HV75" s="116"/>
      <c r="HW75" s="116"/>
      <c r="HX75" s="116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116"/>
      <c r="IO75" s="116"/>
      <c r="IP75" s="116"/>
      <c r="IQ75" s="116"/>
      <c r="IR75" s="116"/>
      <c r="IS75" s="116"/>
      <c r="IT75" s="116"/>
      <c r="IU75" s="116"/>
      <c r="IV75" s="116"/>
      <c r="IW75" s="113"/>
      <c r="IX75" s="116"/>
      <c r="IY75" s="116"/>
      <c r="IZ75" s="116"/>
      <c r="JA75" s="116"/>
      <c r="JB75" s="116"/>
      <c r="JC75" s="116"/>
      <c r="JD75" s="116"/>
      <c r="JE75" s="116"/>
      <c r="JF75" s="116"/>
      <c r="JG75" s="116"/>
      <c r="JH75" s="116"/>
      <c r="JI75" s="116"/>
      <c r="JJ75" s="116"/>
      <c r="JK75" s="116"/>
      <c r="JL75" s="116"/>
      <c r="JM75" s="116"/>
      <c r="JN75" s="116"/>
      <c r="JO75" s="116"/>
      <c r="JP75" s="116"/>
      <c r="JQ75" s="116"/>
      <c r="JR75" s="116"/>
      <c r="JS75" s="116"/>
      <c r="JT75" s="116"/>
      <c r="JU75" s="116"/>
      <c r="JV75" s="116"/>
      <c r="JW75" s="116"/>
      <c r="JX75" s="116"/>
      <c r="JY75" s="116"/>
      <c r="JZ75" s="116"/>
      <c r="KA75" s="116"/>
      <c r="KB75" s="113"/>
      <c r="KC75" s="116"/>
      <c r="KD75" s="116"/>
      <c r="KE75" s="116"/>
      <c r="KF75" s="116"/>
      <c r="KG75" s="116"/>
      <c r="KH75" s="116"/>
      <c r="KI75" s="116"/>
      <c r="KJ75" s="116"/>
      <c r="KK75" s="116"/>
      <c r="KL75" s="116"/>
      <c r="KM75" s="116"/>
      <c r="KN75" s="116"/>
      <c r="KO75" s="116"/>
      <c r="KP75" s="116"/>
      <c r="KQ75" s="116"/>
      <c r="KR75" s="116"/>
      <c r="KS75" s="116"/>
      <c r="KT75" s="116"/>
      <c r="KU75" s="116"/>
      <c r="KV75" s="116"/>
      <c r="KW75" s="116"/>
      <c r="KX75" s="116"/>
      <c r="KY75" s="116"/>
      <c r="KZ75" s="116"/>
      <c r="LA75" s="116"/>
      <c r="LB75" s="116"/>
      <c r="LC75" s="116"/>
      <c r="LD75" s="116"/>
      <c r="LE75" s="116"/>
      <c r="LF75" s="113"/>
      <c r="LG75" s="116"/>
      <c r="LH75" s="116"/>
      <c r="LI75" s="116"/>
      <c r="LJ75" s="116"/>
      <c r="LK75" s="116"/>
      <c r="LL75" s="116"/>
      <c r="LM75" s="116"/>
      <c r="LN75" s="116"/>
      <c r="LO75" s="116"/>
      <c r="LP75" s="116"/>
      <c r="LQ75" s="116"/>
      <c r="LR75" s="116"/>
      <c r="LS75" s="116"/>
      <c r="LT75" s="116"/>
      <c r="LU75" s="116"/>
      <c r="LV75" s="116"/>
      <c r="LW75" s="116"/>
      <c r="LX75" s="116"/>
      <c r="LY75" s="116"/>
      <c r="LZ75" s="116"/>
      <c r="MA75" s="116"/>
      <c r="MB75" s="116"/>
      <c r="MC75" s="116"/>
      <c r="MD75" s="116"/>
      <c r="ME75" s="116"/>
      <c r="MF75" s="116"/>
      <c r="MG75" s="116"/>
      <c r="MH75" s="116"/>
      <c r="MI75" s="116"/>
      <c r="MJ75" s="116"/>
      <c r="MK75" s="113"/>
      <c r="ML75" s="116"/>
      <c r="MM75" s="116"/>
      <c r="MN75" s="116"/>
      <c r="MO75" s="116"/>
      <c r="MP75" s="116"/>
      <c r="MQ75" s="116"/>
      <c r="MR75" s="116"/>
      <c r="MS75" s="116"/>
      <c r="MT75" s="116"/>
      <c r="MU75" s="116"/>
      <c r="MV75" s="116"/>
      <c r="MW75" s="116"/>
      <c r="MX75" s="116"/>
      <c r="MY75" s="116"/>
      <c r="MZ75" s="116"/>
      <c r="NA75" s="116"/>
      <c r="NB75" s="116"/>
      <c r="NC75" s="116"/>
      <c r="ND75" s="116"/>
      <c r="NE75" s="116"/>
      <c r="NF75" s="116"/>
      <c r="NG75" s="116"/>
      <c r="NH75" s="116"/>
      <c r="NI75" s="116"/>
      <c r="NJ75" s="116"/>
      <c r="NK75" s="116"/>
      <c r="NL75" s="116"/>
      <c r="NM75" s="116"/>
      <c r="NN75" s="116"/>
      <c r="NO75" s="113"/>
      <c r="NP75" s="116"/>
      <c r="NQ75" s="116"/>
      <c r="NR75" s="116"/>
      <c r="NS75" s="116"/>
      <c r="NT75" s="116"/>
      <c r="NU75" s="116"/>
      <c r="NV75" s="116"/>
      <c r="NW75" s="116"/>
      <c r="NX75" s="116"/>
      <c r="NY75" s="116"/>
      <c r="NZ75" s="116"/>
      <c r="OA75" s="116"/>
      <c r="OB75" s="116"/>
      <c r="OC75" s="116"/>
      <c r="OD75" s="116"/>
      <c r="OE75" s="116"/>
      <c r="OF75" s="116"/>
      <c r="OG75" s="116"/>
      <c r="OH75" s="116"/>
      <c r="OI75" s="116"/>
      <c r="OJ75" s="116"/>
      <c r="OK75" s="116"/>
      <c r="OL75" s="116"/>
      <c r="OM75" s="116"/>
      <c r="ON75" s="116"/>
      <c r="OO75" s="116"/>
      <c r="OP75" s="116"/>
      <c r="OQ75" s="116"/>
      <c r="OR75" s="116"/>
      <c r="OS75" s="116"/>
      <c r="OT75" s="113"/>
    </row>
    <row r="76" spans="1:410" s="172" customFormat="1" ht="15.75" customHeight="1" x14ac:dyDescent="0.15">
      <c r="A76" s="1"/>
      <c r="B76" s="177">
        <f t="shared" ref="B76:B88" si="14">B75+1</f>
        <v>3</v>
      </c>
      <c r="C76" s="17" t="s">
        <v>129</v>
      </c>
      <c r="D76" s="12" t="s">
        <v>110</v>
      </c>
      <c r="E76" s="12" t="s">
        <v>102</v>
      </c>
      <c r="F76" s="13" t="s">
        <v>23</v>
      </c>
      <c r="G76" s="43" t="s">
        <v>31</v>
      </c>
      <c r="H76" s="14">
        <v>20</v>
      </c>
      <c r="I76" s="14">
        <f t="shared" ref="I76:I87" si="15">H76/20</f>
        <v>1</v>
      </c>
      <c r="J76" s="173">
        <v>42339</v>
      </c>
      <c r="K76" s="173">
        <v>42369</v>
      </c>
      <c r="L76" s="15" t="s">
        <v>35</v>
      </c>
      <c r="M76" s="16"/>
      <c r="N76" s="170"/>
      <c r="O76" s="170"/>
      <c r="P76" s="170"/>
      <c r="Q76" s="170"/>
      <c r="R76" s="116"/>
      <c r="S76" s="116"/>
      <c r="T76" s="170"/>
      <c r="U76" s="170"/>
      <c r="V76" s="170"/>
      <c r="W76" s="170"/>
      <c r="X76" s="170"/>
      <c r="Y76" s="116"/>
      <c r="Z76" s="116"/>
      <c r="AA76" s="170"/>
      <c r="AB76" s="170"/>
      <c r="AC76" s="170"/>
      <c r="AD76" s="170"/>
      <c r="AE76" s="170"/>
      <c r="AF76" s="116"/>
      <c r="AG76" s="116"/>
      <c r="AH76" s="170"/>
      <c r="AI76" s="170"/>
      <c r="AJ76" s="170"/>
      <c r="AK76" s="170"/>
      <c r="AL76" s="170"/>
      <c r="AM76" s="116"/>
      <c r="AN76" s="116"/>
      <c r="AO76" s="170"/>
      <c r="AP76" s="170"/>
      <c r="AQ76" s="170"/>
      <c r="AR76" s="171">
        <v>0.5</v>
      </c>
      <c r="AS76" s="127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29"/>
      <c r="BX76" s="127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29"/>
      <c r="DA76" s="127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3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3"/>
      <c r="FJ76" s="127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3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6"/>
      <c r="HI76" s="116"/>
      <c r="HJ76" s="116"/>
      <c r="HK76" s="116"/>
      <c r="HL76" s="116"/>
      <c r="HM76" s="116"/>
      <c r="HN76" s="116"/>
      <c r="HO76" s="116"/>
      <c r="HP76" s="116"/>
      <c r="HQ76" s="116"/>
      <c r="HR76" s="113"/>
      <c r="HS76" s="116"/>
      <c r="HT76" s="116"/>
      <c r="HU76" s="116"/>
      <c r="HV76" s="116"/>
      <c r="HW76" s="116"/>
      <c r="HX76" s="116"/>
      <c r="HY76" s="116"/>
      <c r="HZ76" s="116"/>
      <c r="IA76" s="116"/>
      <c r="IB76" s="116"/>
      <c r="IC76" s="116"/>
      <c r="ID76" s="116"/>
      <c r="IE76" s="116"/>
      <c r="IF76" s="116"/>
      <c r="IG76" s="116"/>
      <c r="IH76" s="116"/>
      <c r="II76" s="116"/>
      <c r="IJ76" s="116"/>
      <c r="IK76" s="116"/>
      <c r="IL76" s="116"/>
      <c r="IM76" s="116"/>
      <c r="IN76" s="116"/>
      <c r="IO76" s="116"/>
      <c r="IP76" s="116"/>
      <c r="IQ76" s="116"/>
      <c r="IR76" s="116"/>
      <c r="IS76" s="116"/>
      <c r="IT76" s="116"/>
      <c r="IU76" s="116"/>
      <c r="IV76" s="116"/>
      <c r="IW76" s="113"/>
      <c r="IX76" s="116"/>
      <c r="IY76" s="116"/>
      <c r="IZ76" s="116"/>
      <c r="JA76" s="116"/>
      <c r="JB76" s="116"/>
      <c r="JC76" s="116"/>
      <c r="JD76" s="116"/>
      <c r="JE76" s="116"/>
      <c r="JF76" s="116"/>
      <c r="JG76" s="116"/>
      <c r="JH76" s="116"/>
      <c r="JI76" s="116"/>
      <c r="JJ76" s="116"/>
      <c r="JK76" s="116"/>
      <c r="JL76" s="116"/>
      <c r="JM76" s="116"/>
      <c r="JN76" s="116"/>
      <c r="JO76" s="116"/>
      <c r="JP76" s="116"/>
      <c r="JQ76" s="116"/>
      <c r="JR76" s="116"/>
      <c r="JS76" s="116"/>
      <c r="JT76" s="116"/>
      <c r="JU76" s="116"/>
      <c r="JV76" s="116"/>
      <c r="JW76" s="116"/>
      <c r="JX76" s="116"/>
      <c r="JY76" s="116"/>
      <c r="JZ76" s="116"/>
      <c r="KA76" s="116"/>
      <c r="KB76" s="113"/>
      <c r="KC76" s="116"/>
      <c r="KD76" s="116"/>
      <c r="KE76" s="116"/>
      <c r="KF76" s="116"/>
      <c r="KG76" s="116"/>
      <c r="KH76" s="116"/>
      <c r="KI76" s="116"/>
      <c r="KJ76" s="116"/>
      <c r="KK76" s="116"/>
      <c r="KL76" s="116"/>
      <c r="KM76" s="116"/>
      <c r="KN76" s="116"/>
      <c r="KO76" s="116"/>
      <c r="KP76" s="116"/>
      <c r="KQ76" s="116"/>
      <c r="KR76" s="116"/>
      <c r="KS76" s="116"/>
      <c r="KT76" s="116"/>
      <c r="KU76" s="116"/>
      <c r="KV76" s="116"/>
      <c r="KW76" s="116"/>
      <c r="KX76" s="116"/>
      <c r="KY76" s="116"/>
      <c r="KZ76" s="116"/>
      <c r="LA76" s="116"/>
      <c r="LB76" s="116"/>
      <c r="LC76" s="116"/>
      <c r="LD76" s="116"/>
      <c r="LE76" s="116"/>
      <c r="LF76" s="113"/>
      <c r="LG76" s="116"/>
      <c r="LH76" s="116"/>
      <c r="LI76" s="116"/>
      <c r="LJ76" s="116"/>
      <c r="LK76" s="116"/>
      <c r="LL76" s="116"/>
      <c r="LM76" s="116"/>
      <c r="LN76" s="116"/>
      <c r="LO76" s="116"/>
      <c r="LP76" s="116"/>
      <c r="LQ76" s="116"/>
      <c r="LR76" s="116"/>
      <c r="LS76" s="116"/>
      <c r="LT76" s="116"/>
      <c r="LU76" s="116"/>
      <c r="LV76" s="116"/>
      <c r="LW76" s="116"/>
      <c r="LX76" s="116"/>
      <c r="LY76" s="116"/>
      <c r="LZ76" s="116"/>
      <c r="MA76" s="116"/>
      <c r="MB76" s="116"/>
      <c r="MC76" s="116"/>
      <c r="MD76" s="116"/>
      <c r="ME76" s="116"/>
      <c r="MF76" s="116"/>
      <c r="MG76" s="116"/>
      <c r="MH76" s="116"/>
      <c r="MI76" s="116"/>
      <c r="MJ76" s="116"/>
      <c r="MK76" s="113"/>
      <c r="ML76" s="116"/>
      <c r="MM76" s="116"/>
      <c r="MN76" s="116"/>
      <c r="MO76" s="116"/>
      <c r="MP76" s="116"/>
      <c r="MQ76" s="116"/>
      <c r="MR76" s="116"/>
      <c r="MS76" s="116"/>
      <c r="MT76" s="116"/>
      <c r="MU76" s="116"/>
      <c r="MV76" s="116"/>
      <c r="MW76" s="116"/>
      <c r="MX76" s="116"/>
      <c r="MY76" s="116"/>
      <c r="MZ76" s="116"/>
      <c r="NA76" s="116"/>
      <c r="NB76" s="116"/>
      <c r="NC76" s="116"/>
      <c r="ND76" s="116"/>
      <c r="NE76" s="116"/>
      <c r="NF76" s="116"/>
      <c r="NG76" s="116"/>
      <c r="NH76" s="116"/>
      <c r="NI76" s="116"/>
      <c r="NJ76" s="116"/>
      <c r="NK76" s="116"/>
      <c r="NL76" s="116"/>
      <c r="NM76" s="116"/>
      <c r="NN76" s="116"/>
      <c r="NO76" s="113"/>
      <c r="NP76" s="116"/>
      <c r="NQ76" s="116"/>
      <c r="NR76" s="116"/>
      <c r="NS76" s="116"/>
      <c r="NT76" s="116"/>
      <c r="NU76" s="116"/>
      <c r="NV76" s="116"/>
      <c r="NW76" s="116"/>
      <c r="NX76" s="116"/>
      <c r="NY76" s="116"/>
      <c r="NZ76" s="116"/>
      <c r="OA76" s="116"/>
      <c r="OB76" s="116"/>
      <c r="OC76" s="116"/>
      <c r="OD76" s="116"/>
      <c r="OE76" s="116"/>
      <c r="OF76" s="116"/>
      <c r="OG76" s="116"/>
      <c r="OH76" s="116"/>
      <c r="OI76" s="116"/>
      <c r="OJ76" s="116"/>
      <c r="OK76" s="116"/>
      <c r="OL76" s="116"/>
      <c r="OM76" s="116"/>
      <c r="ON76" s="116"/>
      <c r="OO76" s="116"/>
      <c r="OP76" s="116"/>
      <c r="OQ76" s="116"/>
      <c r="OR76" s="116"/>
      <c r="OS76" s="116"/>
      <c r="OT76" s="113"/>
    </row>
    <row r="77" spans="1:410" s="172" customFormat="1" ht="15.75" customHeight="1" x14ac:dyDescent="0.15">
      <c r="A77" s="1"/>
      <c r="B77" s="177">
        <f t="shared" si="14"/>
        <v>4</v>
      </c>
      <c r="C77" s="17" t="s">
        <v>129</v>
      </c>
      <c r="D77" s="12" t="s">
        <v>114</v>
      </c>
      <c r="E77" s="12" t="s">
        <v>102</v>
      </c>
      <c r="F77" s="13" t="s">
        <v>23</v>
      </c>
      <c r="G77" s="43" t="s">
        <v>31</v>
      </c>
      <c r="H77" s="14">
        <v>20</v>
      </c>
      <c r="I77" s="14">
        <f t="shared" si="15"/>
        <v>1</v>
      </c>
      <c r="J77" s="173">
        <v>42370</v>
      </c>
      <c r="K77" s="173">
        <v>42400</v>
      </c>
      <c r="L77" s="15" t="s">
        <v>35</v>
      </c>
      <c r="M77" s="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3"/>
      <c r="AS77" s="185"/>
      <c r="AT77" s="116"/>
      <c r="AU77" s="116"/>
      <c r="AV77" s="170"/>
      <c r="AW77" s="170"/>
      <c r="AX77" s="170"/>
      <c r="AY77" s="170"/>
      <c r="AZ77" s="170"/>
      <c r="BA77" s="116"/>
      <c r="BB77" s="116"/>
      <c r="BC77" s="170"/>
      <c r="BD77" s="170"/>
      <c r="BE77" s="170"/>
      <c r="BF77" s="170"/>
      <c r="BG77" s="170"/>
      <c r="BH77" s="116"/>
      <c r="BI77" s="116"/>
      <c r="BJ77" s="170"/>
      <c r="BK77" s="170"/>
      <c r="BL77" s="170"/>
      <c r="BM77" s="170"/>
      <c r="BN77" s="170"/>
      <c r="BO77" s="116"/>
      <c r="BP77" s="116"/>
      <c r="BQ77" s="170"/>
      <c r="BR77" s="170"/>
      <c r="BS77" s="170"/>
      <c r="BT77" s="170"/>
      <c r="BU77" s="170"/>
      <c r="BV77" s="116"/>
      <c r="BW77" s="129">
        <v>0.5</v>
      </c>
      <c r="BX77" s="127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29"/>
      <c r="DA77" s="127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3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3"/>
      <c r="FJ77" s="127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3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  <c r="HQ77" s="116"/>
      <c r="HR77" s="113"/>
      <c r="HS77" s="116"/>
      <c r="HT77" s="116"/>
      <c r="HU77" s="116"/>
      <c r="HV77" s="116"/>
      <c r="HW77" s="116"/>
      <c r="HX77" s="116"/>
      <c r="HY77" s="116"/>
      <c r="HZ77" s="116"/>
      <c r="IA77" s="116"/>
      <c r="IB77" s="116"/>
      <c r="IC77" s="116"/>
      <c r="ID77" s="116"/>
      <c r="IE77" s="116"/>
      <c r="IF77" s="116"/>
      <c r="IG77" s="116"/>
      <c r="IH77" s="116"/>
      <c r="II77" s="116"/>
      <c r="IJ77" s="116"/>
      <c r="IK77" s="116"/>
      <c r="IL77" s="116"/>
      <c r="IM77" s="116"/>
      <c r="IN77" s="116"/>
      <c r="IO77" s="116"/>
      <c r="IP77" s="116"/>
      <c r="IQ77" s="116"/>
      <c r="IR77" s="116"/>
      <c r="IS77" s="116"/>
      <c r="IT77" s="116"/>
      <c r="IU77" s="116"/>
      <c r="IV77" s="116"/>
      <c r="IW77" s="113"/>
      <c r="IX77" s="116"/>
      <c r="IY77" s="116"/>
      <c r="IZ77" s="116"/>
      <c r="JA77" s="116"/>
      <c r="JB77" s="116"/>
      <c r="JC77" s="116"/>
      <c r="JD77" s="116"/>
      <c r="JE77" s="116"/>
      <c r="JF77" s="116"/>
      <c r="JG77" s="116"/>
      <c r="JH77" s="116"/>
      <c r="JI77" s="116"/>
      <c r="JJ77" s="116"/>
      <c r="JK77" s="116"/>
      <c r="JL77" s="116"/>
      <c r="JM77" s="116"/>
      <c r="JN77" s="116"/>
      <c r="JO77" s="116"/>
      <c r="JP77" s="116"/>
      <c r="JQ77" s="116"/>
      <c r="JR77" s="116"/>
      <c r="JS77" s="116"/>
      <c r="JT77" s="116"/>
      <c r="JU77" s="116"/>
      <c r="JV77" s="116"/>
      <c r="JW77" s="116"/>
      <c r="JX77" s="116"/>
      <c r="JY77" s="116"/>
      <c r="JZ77" s="116"/>
      <c r="KA77" s="116"/>
      <c r="KB77" s="113"/>
      <c r="KC77" s="116"/>
      <c r="KD77" s="116"/>
      <c r="KE77" s="116"/>
      <c r="KF77" s="116"/>
      <c r="KG77" s="116"/>
      <c r="KH77" s="116"/>
      <c r="KI77" s="116"/>
      <c r="KJ77" s="116"/>
      <c r="KK77" s="116"/>
      <c r="KL77" s="116"/>
      <c r="KM77" s="116"/>
      <c r="KN77" s="116"/>
      <c r="KO77" s="116"/>
      <c r="KP77" s="116"/>
      <c r="KQ77" s="116"/>
      <c r="KR77" s="116"/>
      <c r="KS77" s="116"/>
      <c r="KT77" s="116"/>
      <c r="KU77" s="116"/>
      <c r="KV77" s="116"/>
      <c r="KW77" s="116"/>
      <c r="KX77" s="116"/>
      <c r="KY77" s="116"/>
      <c r="KZ77" s="116"/>
      <c r="LA77" s="116"/>
      <c r="LB77" s="116"/>
      <c r="LC77" s="116"/>
      <c r="LD77" s="116"/>
      <c r="LE77" s="116"/>
      <c r="LF77" s="113"/>
      <c r="LG77" s="116"/>
      <c r="LH77" s="116"/>
      <c r="LI77" s="116"/>
      <c r="LJ77" s="116"/>
      <c r="LK77" s="116"/>
      <c r="LL77" s="116"/>
      <c r="LM77" s="116"/>
      <c r="LN77" s="116"/>
      <c r="LO77" s="116"/>
      <c r="LP77" s="116"/>
      <c r="LQ77" s="116"/>
      <c r="LR77" s="116"/>
      <c r="LS77" s="116"/>
      <c r="LT77" s="116"/>
      <c r="LU77" s="116"/>
      <c r="LV77" s="116"/>
      <c r="LW77" s="116"/>
      <c r="LX77" s="116"/>
      <c r="LY77" s="116"/>
      <c r="LZ77" s="116"/>
      <c r="MA77" s="116"/>
      <c r="MB77" s="116"/>
      <c r="MC77" s="116"/>
      <c r="MD77" s="116"/>
      <c r="ME77" s="116"/>
      <c r="MF77" s="116"/>
      <c r="MG77" s="116"/>
      <c r="MH77" s="116"/>
      <c r="MI77" s="116"/>
      <c r="MJ77" s="116"/>
      <c r="MK77" s="113"/>
      <c r="ML77" s="116"/>
      <c r="MM77" s="116"/>
      <c r="MN77" s="116"/>
      <c r="MO77" s="116"/>
      <c r="MP77" s="116"/>
      <c r="MQ77" s="116"/>
      <c r="MR77" s="116"/>
      <c r="MS77" s="116"/>
      <c r="MT77" s="116"/>
      <c r="MU77" s="116"/>
      <c r="MV77" s="116"/>
      <c r="MW77" s="116"/>
      <c r="MX77" s="116"/>
      <c r="MY77" s="116"/>
      <c r="MZ77" s="116"/>
      <c r="NA77" s="116"/>
      <c r="NB77" s="116"/>
      <c r="NC77" s="116"/>
      <c r="ND77" s="116"/>
      <c r="NE77" s="116"/>
      <c r="NF77" s="116"/>
      <c r="NG77" s="116"/>
      <c r="NH77" s="116"/>
      <c r="NI77" s="116"/>
      <c r="NJ77" s="116"/>
      <c r="NK77" s="116"/>
      <c r="NL77" s="116"/>
      <c r="NM77" s="116"/>
      <c r="NN77" s="116"/>
      <c r="NO77" s="113"/>
      <c r="NP77" s="116"/>
      <c r="NQ77" s="116"/>
      <c r="NR77" s="116"/>
      <c r="NS77" s="116"/>
      <c r="NT77" s="116"/>
      <c r="NU77" s="116"/>
      <c r="NV77" s="116"/>
      <c r="NW77" s="116"/>
      <c r="NX77" s="116"/>
      <c r="NY77" s="116"/>
      <c r="NZ77" s="116"/>
      <c r="OA77" s="116"/>
      <c r="OB77" s="116"/>
      <c r="OC77" s="116"/>
      <c r="OD77" s="116"/>
      <c r="OE77" s="116"/>
      <c r="OF77" s="116"/>
      <c r="OG77" s="116"/>
      <c r="OH77" s="116"/>
      <c r="OI77" s="116"/>
      <c r="OJ77" s="116"/>
      <c r="OK77" s="116"/>
      <c r="OL77" s="116"/>
      <c r="OM77" s="116"/>
      <c r="ON77" s="116"/>
      <c r="OO77" s="116"/>
      <c r="OP77" s="116"/>
      <c r="OQ77" s="116"/>
      <c r="OR77" s="116"/>
      <c r="OS77" s="116"/>
      <c r="OT77" s="113"/>
    </row>
    <row r="78" spans="1:410" s="172" customFormat="1" ht="15.75" customHeight="1" x14ac:dyDescent="0.15">
      <c r="A78" s="1"/>
      <c r="B78" s="177">
        <f t="shared" si="14"/>
        <v>5</v>
      </c>
      <c r="C78" s="17" t="s">
        <v>129</v>
      </c>
      <c r="D78" s="12" t="s">
        <v>115</v>
      </c>
      <c r="E78" s="12" t="s">
        <v>102</v>
      </c>
      <c r="F78" s="13" t="s">
        <v>23</v>
      </c>
      <c r="G78" s="43" t="s">
        <v>31</v>
      </c>
      <c r="H78" s="14">
        <v>20</v>
      </c>
      <c r="I78" s="14">
        <f t="shared" si="15"/>
        <v>1</v>
      </c>
      <c r="J78" s="173">
        <v>42401</v>
      </c>
      <c r="K78" s="173">
        <v>42429</v>
      </c>
      <c r="L78" s="15" t="s">
        <v>35</v>
      </c>
      <c r="M78" s="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3"/>
      <c r="AS78" s="127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29"/>
      <c r="BX78" s="127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29">
        <v>0.5</v>
      </c>
      <c r="DA78" s="127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3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3"/>
      <c r="FJ78" s="127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3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6"/>
      <c r="HP78" s="116"/>
      <c r="HQ78" s="116"/>
      <c r="HR78" s="113"/>
      <c r="HS78" s="116"/>
      <c r="HT78" s="116"/>
      <c r="HU78" s="116"/>
      <c r="HV78" s="116"/>
      <c r="HW78" s="116"/>
      <c r="HX78" s="116"/>
      <c r="HY78" s="116"/>
      <c r="HZ78" s="116"/>
      <c r="IA78" s="116"/>
      <c r="IB78" s="116"/>
      <c r="IC78" s="116"/>
      <c r="ID78" s="116"/>
      <c r="IE78" s="116"/>
      <c r="IF78" s="116"/>
      <c r="IG78" s="116"/>
      <c r="IH78" s="116"/>
      <c r="II78" s="116"/>
      <c r="IJ78" s="116"/>
      <c r="IK78" s="116"/>
      <c r="IL78" s="116"/>
      <c r="IM78" s="116"/>
      <c r="IN78" s="116"/>
      <c r="IO78" s="116"/>
      <c r="IP78" s="116"/>
      <c r="IQ78" s="116"/>
      <c r="IR78" s="116"/>
      <c r="IS78" s="116"/>
      <c r="IT78" s="116"/>
      <c r="IU78" s="116"/>
      <c r="IV78" s="116"/>
      <c r="IW78" s="113"/>
      <c r="IX78" s="116"/>
      <c r="IY78" s="116"/>
      <c r="IZ78" s="116"/>
      <c r="JA78" s="116"/>
      <c r="JB78" s="116"/>
      <c r="JC78" s="116"/>
      <c r="JD78" s="116"/>
      <c r="JE78" s="116"/>
      <c r="JF78" s="116"/>
      <c r="JG78" s="116"/>
      <c r="JH78" s="116"/>
      <c r="JI78" s="116"/>
      <c r="JJ78" s="116"/>
      <c r="JK78" s="116"/>
      <c r="JL78" s="116"/>
      <c r="JM78" s="116"/>
      <c r="JN78" s="116"/>
      <c r="JO78" s="116"/>
      <c r="JP78" s="116"/>
      <c r="JQ78" s="116"/>
      <c r="JR78" s="116"/>
      <c r="JS78" s="116"/>
      <c r="JT78" s="116"/>
      <c r="JU78" s="116"/>
      <c r="JV78" s="116"/>
      <c r="JW78" s="116"/>
      <c r="JX78" s="116"/>
      <c r="JY78" s="116"/>
      <c r="JZ78" s="116"/>
      <c r="KA78" s="116"/>
      <c r="KB78" s="113"/>
      <c r="KC78" s="116"/>
      <c r="KD78" s="116"/>
      <c r="KE78" s="116"/>
      <c r="KF78" s="116"/>
      <c r="KG78" s="116"/>
      <c r="KH78" s="116"/>
      <c r="KI78" s="116"/>
      <c r="KJ78" s="116"/>
      <c r="KK78" s="116"/>
      <c r="KL78" s="116"/>
      <c r="KM78" s="116"/>
      <c r="KN78" s="116"/>
      <c r="KO78" s="116"/>
      <c r="KP78" s="116"/>
      <c r="KQ78" s="116"/>
      <c r="KR78" s="116"/>
      <c r="KS78" s="116"/>
      <c r="KT78" s="116"/>
      <c r="KU78" s="116"/>
      <c r="KV78" s="116"/>
      <c r="KW78" s="116"/>
      <c r="KX78" s="116"/>
      <c r="KY78" s="116"/>
      <c r="KZ78" s="116"/>
      <c r="LA78" s="116"/>
      <c r="LB78" s="116"/>
      <c r="LC78" s="116"/>
      <c r="LD78" s="116"/>
      <c r="LE78" s="116"/>
      <c r="LF78" s="113"/>
      <c r="LG78" s="116"/>
      <c r="LH78" s="116"/>
      <c r="LI78" s="116"/>
      <c r="LJ78" s="116"/>
      <c r="LK78" s="116"/>
      <c r="LL78" s="116"/>
      <c r="LM78" s="116"/>
      <c r="LN78" s="116"/>
      <c r="LO78" s="116"/>
      <c r="LP78" s="116"/>
      <c r="LQ78" s="116"/>
      <c r="LR78" s="116"/>
      <c r="LS78" s="116"/>
      <c r="LT78" s="116"/>
      <c r="LU78" s="116"/>
      <c r="LV78" s="116"/>
      <c r="LW78" s="116"/>
      <c r="LX78" s="116"/>
      <c r="LY78" s="116"/>
      <c r="LZ78" s="116"/>
      <c r="MA78" s="116"/>
      <c r="MB78" s="116"/>
      <c r="MC78" s="116"/>
      <c r="MD78" s="116"/>
      <c r="ME78" s="116"/>
      <c r="MF78" s="116"/>
      <c r="MG78" s="116"/>
      <c r="MH78" s="116"/>
      <c r="MI78" s="116"/>
      <c r="MJ78" s="116"/>
      <c r="MK78" s="113"/>
      <c r="ML78" s="116"/>
      <c r="MM78" s="116"/>
      <c r="MN78" s="116"/>
      <c r="MO78" s="116"/>
      <c r="MP78" s="116"/>
      <c r="MQ78" s="116"/>
      <c r="MR78" s="116"/>
      <c r="MS78" s="116"/>
      <c r="MT78" s="116"/>
      <c r="MU78" s="116"/>
      <c r="MV78" s="116"/>
      <c r="MW78" s="116"/>
      <c r="MX78" s="116"/>
      <c r="MY78" s="116"/>
      <c r="MZ78" s="116"/>
      <c r="NA78" s="116"/>
      <c r="NB78" s="116"/>
      <c r="NC78" s="116"/>
      <c r="ND78" s="116"/>
      <c r="NE78" s="116"/>
      <c r="NF78" s="116"/>
      <c r="NG78" s="116"/>
      <c r="NH78" s="116"/>
      <c r="NI78" s="116"/>
      <c r="NJ78" s="116"/>
      <c r="NK78" s="116"/>
      <c r="NL78" s="116"/>
      <c r="NM78" s="116"/>
      <c r="NN78" s="116"/>
      <c r="NO78" s="113"/>
      <c r="NP78" s="116"/>
      <c r="NQ78" s="116"/>
      <c r="NR78" s="116"/>
      <c r="NS78" s="116"/>
      <c r="NT78" s="116"/>
      <c r="NU78" s="116"/>
      <c r="NV78" s="116"/>
      <c r="NW78" s="116"/>
      <c r="NX78" s="116"/>
      <c r="NY78" s="116"/>
      <c r="NZ78" s="116"/>
      <c r="OA78" s="116"/>
      <c r="OB78" s="116"/>
      <c r="OC78" s="116"/>
      <c r="OD78" s="116"/>
      <c r="OE78" s="116"/>
      <c r="OF78" s="116"/>
      <c r="OG78" s="116"/>
      <c r="OH78" s="116"/>
      <c r="OI78" s="116"/>
      <c r="OJ78" s="116"/>
      <c r="OK78" s="116"/>
      <c r="OL78" s="116"/>
      <c r="OM78" s="116"/>
      <c r="ON78" s="116"/>
      <c r="OO78" s="116"/>
      <c r="OP78" s="116"/>
      <c r="OQ78" s="116"/>
      <c r="OR78" s="116"/>
      <c r="OS78" s="116"/>
      <c r="OT78" s="113"/>
    </row>
    <row r="79" spans="1:410" s="172" customFormat="1" ht="15.75" customHeight="1" x14ac:dyDescent="0.15">
      <c r="A79" s="1"/>
      <c r="B79" s="177">
        <f t="shared" si="14"/>
        <v>6</v>
      </c>
      <c r="C79" s="17" t="s">
        <v>129</v>
      </c>
      <c r="D79" s="12" t="s">
        <v>116</v>
      </c>
      <c r="E79" s="12" t="s">
        <v>102</v>
      </c>
      <c r="F79" s="13" t="s">
        <v>23</v>
      </c>
      <c r="G79" s="43" t="s">
        <v>31</v>
      </c>
      <c r="H79" s="14">
        <v>20</v>
      </c>
      <c r="I79" s="14">
        <f t="shared" ref="I79:I80" si="16">H79/20</f>
        <v>1</v>
      </c>
      <c r="J79" s="173">
        <v>42430</v>
      </c>
      <c r="K79" s="173">
        <v>42460</v>
      </c>
      <c r="L79" s="15" t="s">
        <v>35</v>
      </c>
      <c r="M79" s="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3"/>
      <c r="AS79" s="127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29"/>
      <c r="BX79" s="127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29"/>
      <c r="DA79" s="127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29">
        <v>0.5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3"/>
      <c r="FJ79" s="127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3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  <c r="HQ79" s="116"/>
      <c r="HR79" s="113"/>
      <c r="HS79" s="116"/>
      <c r="HT79" s="116"/>
      <c r="HU79" s="116"/>
      <c r="HV79" s="116"/>
      <c r="HW79" s="116"/>
      <c r="HX79" s="116"/>
      <c r="HY79" s="116"/>
      <c r="HZ79" s="116"/>
      <c r="IA79" s="116"/>
      <c r="IB79" s="116"/>
      <c r="IC79" s="116"/>
      <c r="ID79" s="116"/>
      <c r="IE79" s="116"/>
      <c r="IF79" s="116"/>
      <c r="IG79" s="116"/>
      <c r="IH79" s="116"/>
      <c r="II79" s="116"/>
      <c r="IJ79" s="116"/>
      <c r="IK79" s="116"/>
      <c r="IL79" s="116"/>
      <c r="IM79" s="116"/>
      <c r="IN79" s="116"/>
      <c r="IO79" s="116"/>
      <c r="IP79" s="116"/>
      <c r="IQ79" s="116"/>
      <c r="IR79" s="116"/>
      <c r="IS79" s="116"/>
      <c r="IT79" s="116"/>
      <c r="IU79" s="116"/>
      <c r="IV79" s="116"/>
      <c r="IW79" s="113"/>
      <c r="IX79" s="116"/>
      <c r="IY79" s="116"/>
      <c r="IZ79" s="116"/>
      <c r="JA79" s="116"/>
      <c r="JB79" s="116"/>
      <c r="JC79" s="116"/>
      <c r="JD79" s="116"/>
      <c r="JE79" s="116"/>
      <c r="JF79" s="116"/>
      <c r="JG79" s="116"/>
      <c r="JH79" s="116"/>
      <c r="JI79" s="116"/>
      <c r="JJ79" s="116"/>
      <c r="JK79" s="116"/>
      <c r="JL79" s="116"/>
      <c r="JM79" s="116"/>
      <c r="JN79" s="116"/>
      <c r="JO79" s="116"/>
      <c r="JP79" s="116"/>
      <c r="JQ79" s="116"/>
      <c r="JR79" s="116"/>
      <c r="JS79" s="116"/>
      <c r="JT79" s="116"/>
      <c r="JU79" s="116"/>
      <c r="JV79" s="116"/>
      <c r="JW79" s="116"/>
      <c r="JX79" s="116"/>
      <c r="JY79" s="116"/>
      <c r="JZ79" s="116"/>
      <c r="KA79" s="116"/>
      <c r="KB79" s="113"/>
      <c r="KC79" s="116"/>
      <c r="KD79" s="116"/>
      <c r="KE79" s="116"/>
      <c r="KF79" s="116"/>
      <c r="KG79" s="116"/>
      <c r="KH79" s="116"/>
      <c r="KI79" s="116"/>
      <c r="KJ79" s="116"/>
      <c r="KK79" s="116"/>
      <c r="KL79" s="116"/>
      <c r="KM79" s="116"/>
      <c r="KN79" s="116"/>
      <c r="KO79" s="116"/>
      <c r="KP79" s="116"/>
      <c r="KQ79" s="116"/>
      <c r="KR79" s="116"/>
      <c r="KS79" s="116"/>
      <c r="KT79" s="116"/>
      <c r="KU79" s="116"/>
      <c r="KV79" s="116"/>
      <c r="KW79" s="116"/>
      <c r="KX79" s="116"/>
      <c r="KY79" s="116"/>
      <c r="KZ79" s="116"/>
      <c r="LA79" s="116"/>
      <c r="LB79" s="116"/>
      <c r="LC79" s="116"/>
      <c r="LD79" s="116"/>
      <c r="LE79" s="116"/>
      <c r="LF79" s="113"/>
      <c r="LG79" s="116"/>
      <c r="LH79" s="116"/>
      <c r="LI79" s="116"/>
      <c r="LJ79" s="116"/>
      <c r="LK79" s="116"/>
      <c r="LL79" s="116"/>
      <c r="LM79" s="116"/>
      <c r="LN79" s="116"/>
      <c r="LO79" s="116"/>
      <c r="LP79" s="116"/>
      <c r="LQ79" s="116"/>
      <c r="LR79" s="116"/>
      <c r="LS79" s="116"/>
      <c r="LT79" s="116"/>
      <c r="LU79" s="116"/>
      <c r="LV79" s="116"/>
      <c r="LW79" s="116"/>
      <c r="LX79" s="116"/>
      <c r="LY79" s="116"/>
      <c r="LZ79" s="116"/>
      <c r="MA79" s="116"/>
      <c r="MB79" s="116"/>
      <c r="MC79" s="116"/>
      <c r="MD79" s="116"/>
      <c r="ME79" s="116"/>
      <c r="MF79" s="116"/>
      <c r="MG79" s="116"/>
      <c r="MH79" s="116"/>
      <c r="MI79" s="116"/>
      <c r="MJ79" s="116"/>
      <c r="MK79" s="113"/>
      <c r="ML79" s="116"/>
      <c r="MM79" s="116"/>
      <c r="MN79" s="116"/>
      <c r="MO79" s="116"/>
      <c r="MP79" s="116"/>
      <c r="MQ79" s="116"/>
      <c r="MR79" s="116"/>
      <c r="MS79" s="116"/>
      <c r="MT79" s="116"/>
      <c r="MU79" s="116"/>
      <c r="MV79" s="116"/>
      <c r="MW79" s="116"/>
      <c r="MX79" s="116"/>
      <c r="MY79" s="116"/>
      <c r="MZ79" s="116"/>
      <c r="NA79" s="116"/>
      <c r="NB79" s="116"/>
      <c r="NC79" s="116"/>
      <c r="ND79" s="116"/>
      <c r="NE79" s="116"/>
      <c r="NF79" s="116"/>
      <c r="NG79" s="116"/>
      <c r="NH79" s="116"/>
      <c r="NI79" s="116"/>
      <c r="NJ79" s="116"/>
      <c r="NK79" s="116"/>
      <c r="NL79" s="116"/>
      <c r="NM79" s="116"/>
      <c r="NN79" s="116"/>
      <c r="NO79" s="113"/>
      <c r="NP79" s="116"/>
      <c r="NQ79" s="116"/>
      <c r="NR79" s="116"/>
      <c r="NS79" s="116"/>
      <c r="NT79" s="116"/>
      <c r="NU79" s="116"/>
      <c r="NV79" s="116"/>
      <c r="NW79" s="116"/>
      <c r="NX79" s="116"/>
      <c r="NY79" s="116"/>
      <c r="NZ79" s="116"/>
      <c r="OA79" s="116"/>
      <c r="OB79" s="116"/>
      <c r="OC79" s="116"/>
      <c r="OD79" s="116"/>
      <c r="OE79" s="116"/>
      <c r="OF79" s="116"/>
      <c r="OG79" s="116"/>
      <c r="OH79" s="116"/>
      <c r="OI79" s="116"/>
      <c r="OJ79" s="116"/>
      <c r="OK79" s="116"/>
      <c r="OL79" s="116"/>
      <c r="OM79" s="116"/>
      <c r="ON79" s="116"/>
      <c r="OO79" s="116"/>
      <c r="OP79" s="116"/>
      <c r="OQ79" s="116"/>
      <c r="OR79" s="116"/>
      <c r="OS79" s="116"/>
      <c r="OT79" s="113"/>
    </row>
    <row r="80" spans="1:410" s="172" customFormat="1" ht="15.75" customHeight="1" x14ac:dyDescent="0.15">
      <c r="A80" s="1"/>
      <c r="B80" s="177">
        <f t="shared" si="14"/>
        <v>7</v>
      </c>
      <c r="C80" s="17" t="s">
        <v>129</v>
      </c>
      <c r="D80" s="12" t="s">
        <v>117</v>
      </c>
      <c r="E80" s="12" t="s">
        <v>102</v>
      </c>
      <c r="F80" s="13" t="s">
        <v>23</v>
      </c>
      <c r="G80" s="43" t="s">
        <v>31</v>
      </c>
      <c r="H80" s="14">
        <v>20</v>
      </c>
      <c r="I80" s="14">
        <f t="shared" si="16"/>
        <v>1</v>
      </c>
      <c r="J80" s="173">
        <v>42461</v>
      </c>
      <c r="K80" s="173">
        <v>42400</v>
      </c>
      <c r="L80" s="15" t="s">
        <v>35</v>
      </c>
      <c r="M80" s="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3"/>
      <c r="AS80" s="127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29"/>
      <c r="BX80" s="127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29"/>
      <c r="DA80" s="127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3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3">
        <v>0.5</v>
      </c>
      <c r="FJ80" s="127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3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  <c r="HQ80" s="116"/>
      <c r="HR80" s="113"/>
      <c r="HS80" s="116"/>
      <c r="HT80" s="116"/>
      <c r="HU80" s="116"/>
      <c r="HV80" s="116"/>
      <c r="HW80" s="116"/>
      <c r="HX80" s="116"/>
      <c r="HY80" s="116"/>
      <c r="HZ80" s="116"/>
      <c r="IA80" s="116"/>
      <c r="IB80" s="116"/>
      <c r="IC80" s="116"/>
      <c r="ID80" s="116"/>
      <c r="IE80" s="116"/>
      <c r="IF80" s="116"/>
      <c r="IG80" s="116"/>
      <c r="IH80" s="116"/>
      <c r="II80" s="116"/>
      <c r="IJ80" s="116"/>
      <c r="IK80" s="116"/>
      <c r="IL80" s="116"/>
      <c r="IM80" s="116"/>
      <c r="IN80" s="116"/>
      <c r="IO80" s="116"/>
      <c r="IP80" s="116"/>
      <c r="IQ80" s="116"/>
      <c r="IR80" s="116"/>
      <c r="IS80" s="116"/>
      <c r="IT80" s="116"/>
      <c r="IU80" s="116"/>
      <c r="IV80" s="116"/>
      <c r="IW80" s="113"/>
      <c r="IX80" s="116"/>
      <c r="IY80" s="116"/>
      <c r="IZ80" s="116"/>
      <c r="JA80" s="116"/>
      <c r="JB80" s="116"/>
      <c r="JC80" s="116"/>
      <c r="JD80" s="116"/>
      <c r="JE80" s="116"/>
      <c r="JF80" s="116"/>
      <c r="JG80" s="116"/>
      <c r="JH80" s="116"/>
      <c r="JI80" s="116"/>
      <c r="JJ80" s="116"/>
      <c r="JK80" s="116"/>
      <c r="JL80" s="116"/>
      <c r="JM80" s="116"/>
      <c r="JN80" s="116"/>
      <c r="JO80" s="116"/>
      <c r="JP80" s="116"/>
      <c r="JQ80" s="116"/>
      <c r="JR80" s="116"/>
      <c r="JS80" s="116"/>
      <c r="JT80" s="116"/>
      <c r="JU80" s="116"/>
      <c r="JV80" s="116"/>
      <c r="JW80" s="116"/>
      <c r="JX80" s="116"/>
      <c r="JY80" s="116"/>
      <c r="JZ80" s="116"/>
      <c r="KA80" s="116"/>
      <c r="KB80" s="113"/>
      <c r="KC80" s="116"/>
      <c r="KD80" s="116"/>
      <c r="KE80" s="116"/>
      <c r="KF80" s="116"/>
      <c r="KG80" s="116"/>
      <c r="KH80" s="116"/>
      <c r="KI80" s="116"/>
      <c r="KJ80" s="116"/>
      <c r="KK80" s="116"/>
      <c r="KL80" s="116"/>
      <c r="KM80" s="116"/>
      <c r="KN80" s="116"/>
      <c r="KO80" s="116"/>
      <c r="KP80" s="116"/>
      <c r="KQ80" s="116"/>
      <c r="KR80" s="116"/>
      <c r="KS80" s="116"/>
      <c r="KT80" s="116"/>
      <c r="KU80" s="116"/>
      <c r="KV80" s="116"/>
      <c r="KW80" s="116"/>
      <c r="KX80" s="116"/>
      <c r="KY80" s="116"/>
      <c r="KZ80" s="116"/>
      <c r="LA80" s="116"/>
      <c r="LB80" s="116"/>
      <c r="LC80" s="116"/>
      <c r="LD80" s="116"/>
      <c r="LE80" s="116"/>
      <c r="LF80" s="113"/>
      <c r="LG80" s="116"/>
      <c r="LH80" s="116"/>
      <c r="LI80" s="116"/>
      <c r="LJ80" s="116"/>
      <c r="LK80" s="116"/>
      <c r="LL80" s="116"/>
      <c r="LM80" s="116"/>
      <c r="LN80" s="116"/>
      <c r="LO80" s="116"/>
      <c r="LP80" s="116"/>
      <c r="LQ80" s="116"/>
      <c r="LR80" s="116"/>
      <c r="LS80" s="116"/>
      <c r="LT80" s="116"/>
      <c r="LU80" s="116"/>
      <c r="LV80" s="116"/>
      <c r="LW80" s="116"/>
      <c r="LX80" s="116"/>
      <c r="LY80" s="116"/>
      <c r="LZ80" s="116"/>
      <c r="MA80" s="116"/>
      <c r="MB80" s="116"/>
      <c r="MC80" s="116"/>
      <c r="MD80" s="116"/>
      <c r="ME80" s="116"/>
      <c r="MF80" s="116"/>
      <c r="MG80" s="116"/>
      <c r="MH80" s="116"/>
      <c r="MI80" s="116"/>
      <c r="MJ80" s="116"/>
      <c r="MK80" s="113"/>
      <c r="ML80" s="116"/>
      <c r="MM80" s="116"/>
      <c r="MN80" s="116"/>
      <c r="MO80" s="116"/>
      <c r="MP80" s="116"/>
      <c r="MQ80" s="116"/>
      <c r="MR80" s="116"/>
      <c r="MS80" s="116"/>
      <c r="MT80" s="116"/>
      <c r="MU80" s="116"/>
      <c r="MV80" s="116"/>
      <c r="MW80" s="116"/>
      <c r="MX80" s="116"/>
      <c r="MY80" s="116"/>
      <c r="MZ80" s="116"/>
      <c r="NA80" s="116"/>
      <c r="NB80" s="116"/>
      <c r="NC80" s="116"/>
      <c r="ND80" s="116"/>
      <c r="NE80" s="116"/>
      <c r="NF80" s="116"/>
      <c r="NG80" s="116"/>
      <c r="NH80" s="116"/>
      <c r="NI80" s="116"/>
      <c r="NJ80" s="116"/>
      <c r="NK80" s="116"/>
      <c r="NL80" s="116"/>
      <c r="NM80" s="116"/>
      <c r="NN80" s="116"/>
      <c r="NO80" s="113"/>
      <c r="NP80" s="116"/>
      <c r="NQ80" s="116"/>
      <c r="NR80" s="116"/>
      <c r="NS80" s="116"/>
      <c r="NT80" s="116"/>
      <c r="NU80" s="116"/>
      <c r="NV80" s="116"/>
      <c r="NW80" s="116"/>
      <c r="NX80" s="116"/>
      <c r="NY80" s="116"/>
      <c r="NZ80" s="116"/>
      <c r="OA80" s="116"/>
      <c r="OB80" s="116"/>
      <c r="OC80" s="116"/>
      <c r="OD80" s="116"/>
      <c r="OE80" s="116"/>
      <c r="OF80" s="116"/>
      <c r="OG80" s="116"/>
      <c r="OH80" s="116"/>
      <c r="OI80" s="116"/>
      <c r="OJ80" s="116"/>
      <c r="OK80" s="116"/>
      <c r="OL80" s="116"/>
      <c r="OM80" s="116"/>
      <c r="ON80" s="116"/>
      <c r="OO80" s="116"/>
      <c r="OP80" s="116"/>
      <c r="OQ80" s="116"/>
      <c r="OR80" s="116"/>
      <c r="OS80" s="116"/>
      <c r="OT80" s="113"/>
    </row>
    <row r="81" spans="1:410" s="172" customFormat="1" ht="15.75" customHeight="1" x14ac:dyDescent="0.15">
      <c r="A81" s="1"/>
      <c r="B81" s="177">
        <f t="shared" si="14"/>
        <v>8</v>
      </c>
      <c r="C81" s="17" t="s">
        <v>129</v>
      </c>
      <c r="D81" s="12" t="s">
        <v>86</v>
      </c>
      <c r="E81" s="12" t="s">
        <v>102</v>
      </c>
      <c r="F81" s="13" t="s">
        <v>23</v>
      </c>
      <c r="G81" s="43" t="s">
        <v>31</v>
      </c>
      <c r="H81" s="14">
        <v>20</v>
      </c>
      <c r="I81" s="14">
        <f t="shared" si="15"/>
        <v>1</v>
      </c>
      <c r="J81" s="173">
        <v>42491</v>
      </c>
      <c r="K81" s="173">
        <v>42400</v>
      </c>
      <c r="L81" s="15" t="s">
        <v>35</v>
      </c>
      <c r="M81" s="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3"/>
      <c r="AS81" s="127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29"/>
      <c r="BX81" s="127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29"/>
      <c r="DA81" s="127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3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3"/>
      <c r="FJ81" s="127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3">
        <v>0.5</v>
      </c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  <c r="HQ81" s="116"/>
      <c r="HR81" s="113"/>
      <c r="HS81" s="116"/>
      <c r="HT81" s="116"/>
      <c r="HU81" s="116"/>
      <c r="HV81" s="116"/>
      <c r="HW81" s="116"/>
      <c r="HX81" s="116"/>
      <c r="HY81" s="116"/>
      <c r="HZ81" s="116"/>
      <c r="IA81" s="116"/>
      <c r="IB81" s="116"/>
      <c r="IC81" s="116"/>
      <c r="ID81" s="116"/>
      <c r="IE81" s="116"/>
      <c r="IF81" s="116"/>
      <c r="IG81" s="116"/>
      <c r="IH81" s="116"/>
      <c r="II81" s="116"/>
      <c r="IJ81" s="116"/>
      <c r="IK81" s="116"/>
      <c r="IL81" s="116"/>
      <c r="IM81" s="116"/>
      <c r="IN81" s="116"/>
      <c r="IO81" s="116"/>
      <c r="IP81" s="116"/>
      <c r="IQ81" s="116"/>
      <c r="IR81" s="116"/>
      <c r="IS81" s="116"/>
      <c r="IT81" s="116"/>
      <c r="IU81" s="116"/>
      <c r="IV81" s="116"/>
      <c r="IW81" s="113"/>
      <c r="IX81" s="116"/>
      <c r="IY81" s="116"/>
      <c r="IZ81" s="116"/>
      <c r="JA81" s="116"/>
      <c r="JB81" s="116"/>
      <c r="JC81" s="116"/>
      <c r="JD81" s="116"/>
      <c r="JE81" s="116"/>
      <c r="JF81" s="116"/>
      <c r="JG81" s="116"/>
      <c r="JH81" s="116"/>
      <c r="JI81" s="116"/>
      <c r="JJ81" s="116"/>
      <c r="JK81" s="116"/>
      <c r="JL81" s="116"/>
      <c r="JM81" s="116"/>
      <c r="JN81" s="116"/>
      <c r="JO81" s="116"/>
      <c r="JP81" s="116"/>
      <c r="JQ81" s="116"/>
      <c r="JR81" s="116"/>
      <c r="JS81" s="116"/>
      <c r="JT81" s="116"/>
      <c r="JU81" s="116"/>
      <c r="JV81" s="116"/>
      <c r="JW81" s="116"/>
      <c r="JX81" s="116"/>
      <c r="JY81" s="116"/>
      <c r="JZ81" s="116"/>
      <c r="KA81" s="116"/>
      <c r="KB81" s="113"/>
      <c r="KC81" s="116"/>
      <c r="KD81" s="116"/>
      <c r="KE81" s="116"/>
      <c r="KF81" s="116"/>
      <c r="KG81" s="116"/>
      <c r="KH81" s="116"/>
      <c r="KI81" s="116"/>
      <c r="KJ81" s="116"/>
      <c r="KK81" s="116"/>
      <c r="KL81" s="116"/>
      <c r="KM81" s="116"/>
      <c r="KN81" s="116"/>
      <c r="KO81" s="116"/>
      <c r="KP81" s="116"/>
      <c r="KQ81" s="116"/>
      <c r="KR81" s="116"/>
      <c r="KS81" s="116"/>
      <c r="KT81" s="116"/>
      <c r="KU81" s="116"/>
      <c r="KV81" s="116"/>
      <c r="KW81" s="116"/>
      <c r="KX81" s="116"/>
      <c r="KY81" s="116"/>
      <c r="KZ81" s="116"/>
      <c r="LA81" s="116"/>
      <c r="LB81" s="116"/>
      <c r="LC81" s="116"/>
      <c r="LD81" s="116"/>
      <c r="LE81" s="116"/>
      <c r="LF81" s="113"/>
      <c r="LG81" s="116"/>
      <c r="LH81" s="116"/>
      <c r="LI81" s="116"/>
      <c r="LJ81" s="116"/>
      <c r="LK81" s="116"/>
      <c r="LL81" s="116"/>
      <c r="LM81" s="116"/>
      <c r="LN81" s="116"/>
      <c r="LO81" s="116"/>
      <c r="LP81" s="116"/>
      <c r="LQ81" s="116"/>
      <c r="LR81" s="116"/>
      <c r="LS81" s="116"/>
      <c r="LT81" s="116"/>
      <c r="LU81" s="116"/>
      <c r="LV81" s="116"/>
      <c r="LW81" s="116"/>
      <c r="LX81" s="116"/>
      <c r="LY81" s="116"/>
      <c r="LZ81" s="116"/>
      <c r="MA81" s="116"/>
      <c r="MB81" s="116"/>
      <c r="MC81" s="116"/>
      <c r="MD81" s="116"/>
      <c r="ME81" s="116"/>
      <c r="MF81" s="116"/>
      <c r="MG81" s="116"/>
      <c r="MH81" s="116"/>
      <c r="MI81" s="116"/>
      <c r="MJ81" s="116"/>
      <c r="MK81" s="113"/>
      <c r="ML81" s="116"/>
      <c r="MM81" s="116"/>
      <c r="MN81" s="116"/>
      <c r="MO81" s="116"/>
      <c r="MP81" s="116"/>
      <c r="MQ81" s="116"/>
      <c r="MR81" s="116"/>
      <c r="MS81" s="116"/>
      <c r="MT81" s="116"/>
      <c r="MU81" s="116"/>
      <c r="MV81" s="116"/>
      <c r="MW81" s="116"/>
      <c r="MX81" s="116"/>
      <c r="MY81" s="116"/>
      <c r="MZ81" s="116"/>
      <c r="NA81" s="116"/>
      <c r="NB81" s="116"/>
      <c r="NC81" s="116"/>
      <c r="ND81" s="116"/>
      <c r="NE81" s="116"/>
      <c r="NF81" s="116"/>
      <c r="NG81" s="116"/>
      <c r="NH81" s="116"/>
      <c r="NI81" s="116"/>
      <c r="NJ81" s="116"/>
      <c r="NK81" s="116"/>
      <c r="NL81" s="116"/>
      <c r="NM81" s="116"/>
      <c r="NN81" s="116"/>
      <c r="NO81" s="113"/>
      <c r="NP81" s="116"/>
      <c r="NQ81" s="116"/>
      <c r="NR81" s="116"/>
      <c r="NS81" s="116"/>
      <c r="NT81" s="116"/>
      <c r="NU81" s="116"/>
      <c r="NV81" s="116"/>
      <c r="NW81" s="116"/>
      <c r="NX81" s="116"/>
      <c r="NY81" s="116"/>
      <c r="NZ81" s="116"/>
      <c r="OA81" s="116"/>
      <c r="OB81" s="116"/>
      <c r="OC81" s="116"/>
      <c r="OD81" s="116"/>
      <c r="OE81" s="116"/>
      <c r="OF81" s="116"/>
      <c r="OG81" s="116"/>
      <c r="OH81" s="116"/>
      <c r="OI81" s="116"/>
      <c r="OJ81" s="116"/>
      <c r="OK81" s="116"/>
      <c r="OL81" s="116"/>
      <c r="OM81" s="116"/>
      <c r="ON81" s="116"/>
      <c r="OO81" s="116"/>
      <c r="OP81" s="116"/>
      <c r="OQ81" s="116"/>
      <c r="OR81" s="116"/>
      <c r="OS81" s="116"/>
      <c r="OT81" s="113"/>
    </row>
    <row r="82" spans="1:410" s="172" customFormat="1" ht="15.75" customHeight="1" x14ac:dyDescent="0.15">
      <c r="A82" s="1"/>
      <c r="B82" s="177">
        <f t="shared" si="14"/>
        <v>9</v>
      </c>
      <c r="C82" s="17" t="s">
        <v>129</v>
      </c>
      <c r="D82" s="12" t="s">
        <v>87</v>
      </c>
      <c r="E82" s="12" t="s">
        <v>102</v>
      </c>
      <c r="F82" s="13" t="s">
        <v>23</v>
      </c>
      <c r="G82" s="43" t="s">
        <v>31</v>
      </c>
      <c r="H82" s="14">
        <v>20</v>
      </c>
      <c r="I82" s="14">
        <f t="shared" si="15"/>
        <v>1</v>
      </c>
      <c r="J82" s="173">
        <v>42522</v>
      </c>
      <c r="K82" s="173">
        <v>42400</v>
      </c>
      <c r="L82" s="15" t="s">
        <v>35</v>
      </c>
      <c r="M82" s="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3"/>
      <c r="AS82" s="127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29"/>
      <c r="BX82" s="127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29"/>
      <c r="DA82" s="127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3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3"/>
      <c r="FJ82" s="127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3"/>
      <c r="GO82" s="116"/>
      <c r="GP82" s="116"/>
      <c r="GQ82" s="116"/>
      <c r="GR82" s="116"/>
      <c r="GS82" s="116"/>
      <c r="GT82" s="116"/>
      <c r="GU82" s="116"/>
      <c r="GV82" s="116"/>
      <c r="GW82" s="116"/>
      <c r="GX82" s="116"/>
      <c r="GY82" s="116"/>
      <c r="GZ82" s="116"/>
      <c r="HA82" s="116"/>
      <c r="HB82" s="116"/>
      <c r="HC82" s="116"/>
      <c r="HD82" s="116"/>
      <c r="HE82" s="116"/>
      <c r="HF82" s="116"/>
      <c r="HG82" s="116"/>
      <c r="HH82" s="116"/>
      <c r="HI82" s="116"/>
      <c r="HJ82" s="116"/>
      <c r="HK82" s="116"/>
      <c r="HL82" s="116"/>
      <c r="HM82" s="116"/>
      <c r="HN82" s="116"/>
      <c r="HO82" s="116"/>
      <c r="HP82" s="116"/>
      <c r="HQ82" s="116"/>
      <c r="HR82" s="113">
        <v>0.5</v>
      </c>
      <c r="HS82" s="116"/>
      <c r="HT82" s="116"/>
      <c r="HU82" s="116"/>
      <c r="HV82" s="116"/>
      <c r="HW82" s="116"/>
      <c r="HX82" s="116"/>
      <c r="HY82" s="116"/>
      <c r="HZ82" s="116"/>
      <c r="IA82" s="116"/>
      <c r="IB82" s="116"/>
      <c r="IC82" s="116"/>
      <c r="ID82" s="116"/>
      <c r="IE82" s="116"/>
      <c r="IF82" s="116"/>
      <c r="IG82" s="116"/>
      <c r="IH82" s="116"/>
      <c r="II82" s="116"/>
      <c r="IJ82" s="116"/>
      <c r="IK82" s="116"/>
      <c r="IL82" s="116"/>
      <c r="IM82" s="116"/>
      <c r="IN82" s="116"/>
      <c r="IO82" s="116"/>
      <c r="IP82" s="116"/>
      <c r="IQ82" s="116"/>
      <c r="IR82" s="116"/>
      <c r="IS82" s="116"/>
      <c r="IT82" s="116"/>
      <c r="IU82" s="116"/>
      <c r="IV82" s="116"/>
      <c r="IW82" s="113"/>
      <c r="IX82" s="116"/>
      <c r="IY82" s="116"/>
      <c r="IZ82" s="116"/>
      <c r="JA82" s="116"/>
      <c r="JB82" s="116"/>
      <c r="JC82" s="116"/>
      <c r="JD82" s="116"/>
      <c r="JE82" s="116"/>
      <c r="JF82" s="116"/>
      <c r="JG82" s="116"/>
      <c r="JH82" s="116"/>
      <c r="JI82" s="116"/>
      <c r="JJ82" s="116"/>
      <c r="JK82" s="116"/>
      <c r="JL82" s="116"/>
      <c r="JM82" s="116"/>
      <c r="JN82" s="116"/>
      <c r="JO82" s="116"/>
      <c r="JP82" s="116"/>
      <c r="JQ82" s="116"/>
      <c r="JR82" s="116"/>
      <c r="JS82" s="116"/>
      <c r="JT82" s="116"/>
      <c r="JU82" s="116"/>
      <c r="JV82" s="116"/>
      <c r="JW82" s="116"/>
      <c r="JX82" s="116"/>
      <c r="JY82" s="116"/>
      <c r="JZ82" s="116"/>
      <c r="KA82" s="116"/>
      <c r="KB82" s="113"/>
      <c r="KC82" s="116"/>
      <c r="KD82" s="116"/>
      <c r="KE82" s="116"/>
      <c r="KF82" s="116"/>
      <c r="KG82" s="116"/>
      <c r="KH82" s="116"/>
      <c r="KI82" s="116"/>
      <c r="KJ82" s="116"/>
      <c r="KK82" s="116"/>
      <c r="KL82" s="116"/>
      <c r="KM82" s="116"/>
      <c r="KN82" s="116"/>
      <c r="KO82" s="116"/>
      <c r="KP82" s="116"/>
      <c r="KQ82" s="116"/>
      <c r="KR82" s="116"/>
      <c r="KS82" s="116"/>
      <c r="KT82" s="116"/>
      <c r="KU82" s="116"/>
      <c r="KV82" s="116"/>
      <c r="KW82" s="116"/>
      <c r="KX82" s="116"/>
      <c r="KY82" s="116"/>
      <c r="KZ82" s="116"/>
      <c r="LA82" s="116"/>
      <c r="LB82" s="116"/>
      <c r="LC82" s="116"/>
      <c r="LD82" s="116"/>
      <c r="LE82" s="116"/>
      <c r="LF82" s="113"/>
      <c r="LG82" s="116"/>
      <c r="LH82" s="116"/>
      <c r="LI82" s="116"/>
      <c r="LJ82" s="116"/>
      <c r="LK82" s="116"/>
      <c r="LL82" s="116"/>
      <c r="LM82" s="116"/>
      <c r="LN82" s="116"/>
      <c r="LO82" s="116"/>
      <c r="LP82" s="116"/>
      <c r="LQ82" s="116"/>
      <c r="LR82" s="116"/>
      <c r="LS82" s="116"/>
      <c r="LT82" s="116"/>
      <c r="LU82" s="116"/>
      <c r="LV82" s="116"/>
      <c r="LW82" s="116"/>
      <c r="LX82" s="116"/>
      <c r="LY82" s="116"/>
      <c r="LZ82" s="116"/>
      <c r="MA82" s="116"/>
      <c r="MB82" s="116"/>
      <c r="MC82" s="116"/>
      <c r="MD82" s="116"/>
      <c r="ME82" s="116"/>
      <c r="MF82" s="116"/>
      <c r="MG82" s="116"/>
      <c r="MH82" s="116"/>
      <c r="MI82" s="116"/>
      <c r="MJ82" s="116"/>
      <c r="MK82" s="113"/>
      <c r="ML82" s="116"/>
      <c r="MM82" s="116"/>
      <c r="MN82" s="116"/>
      <c r="MO82" s="116"/>
      <c r="MP82" s="116"/>
      <c r="MQ82" s="116"/>
      <c r="MR82" s="116"/>
      <c r="MS82" s="116"/>
      <c r="MT82" s="116"/>
      <c r="MU82" s="116"/>
      <c r="MV82" s="116"/>
      <c r="MW82" s="116"/>
      <c r="MX82" s="116"/>
      <c r="MY82" s="116"/>
      <c r="MZ82" s="116"/>
      <c r="NA82" s="116"/>
      <c r="NB82" s="116"/>
      <c r="NC82" s="116"/>
      <c r="ND82" s="116"/>
      <c r="NE82" s="116"/>
      <c r="NF82" s="116"/>
      <c r="NG82" s="116"/>
      <c r="NH82" s="116"/>
      <c r="NI82" s="116"/>
      <c r="NJ82" s="116"/>
      <c r="NK82" s="116"/>
      <c r="NL82" s="116"/>
      <c r="NM82" s="116"/>
      <c r="NN82" s="116"/>
      <c r="NO82" s="113"/>
      <c r="NP82" s="116"/>
      <c r="NQ82" s="116"/>
      <c r="NR82" s="116"/>
      <c r="NS82" s="116"/>
      <c r="NT82" s="116"/>
      <c r="NU82" s="116"/>
      <c r="NV82" s="116"/>
      <c r="NW82" s="116"/>
      <c r="NX82" s="116"/>
      <c r="NY82" s="116"/>
      <c r="NZ82" s="116"/>
      <c r="OA82" s="116"/>
      <c r="OB82" s="116"/>
      <c r="OC82" s="116"/>
      <c r="OD82" s="116"/>
      <c r="OE82" s="116"/>
      <c r="OF82" s="116"/>
      <c r="OG82" s="116"/>
      <c r="OH82" s="116"/>
      <c r="OI82" s="116"/>
      <c r="OJ82" s="116"/>
      <c r="OK82" s="116"/>
      <c r="OL82" s="116"/>
      <c r="OM82" s="116"/>
      <c r="ON82" s="116"/>
      <c r="OO82" s="116"/>
      <c r="OP82" s="116"/>
      <c r="OQ82" s="116"/>
      <c r="OR82" s="116"/>
      <c r="OS82" s="116"/>
      <c r="OT82" s="113"/>
    </row>
    <row r="83" spans="1:410" s="172" customFormat="1" ht="15.75" customHeight="1" x14ac:dyDescent="0.15">
      <c r="A83" s="1"/>
      <c r="B83" s="177">
        <f t="shared" si="14"/>
        <v>10</v>
      </c>
      <c r="C83" s="17" t="s">
        <v>129</v>
      </c>
      <c r="D83" s="12" t="s">
        <v>88</v>
      </c>
      <c r="E83" s="12" t="s">
        <v>102</v>
      </c>
      <c r="F83" s="13" t="s">
        <v>23</v>
      </c>
      <c r="G83" s="43" t="s">
        <v>31</v>
      </c>
      <c r="H83" s="14">
        <v>20</v>
      </c>
      <c r="I83" s="14">
        <f t="shared" ref="I83:I84" si="17">H83/20</f>
        <v>1</v>
      </c>
      <c r="J83" s="173">
        <v>42552</v>
      </c>
      <c r="K83" s="173">
        <v>42400</v>
      </c>
      <c r="L83" s="15" t="s">
        <v>35</v>
      </c>
      <c r="M83" s="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3"/>
      <c r="AS83" s="127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29"/>
      <c r="BX83" s="127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29"/>
      <c r="DA83" s="127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3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3"/>
      <c r="FJ83" s="127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  <c r="GJ83" s="116"/>
      <c r="GK83" s="116"/>
      <c r="GL83" s="116"/>
      <c r="GM83" s="116"/>
      <c r="GN83" s="113"/>
      <c r="GO83" s="116"/>
      <c r="GP83" s="116"/>
      <c r="GQ83" s="116"/>
      <c r="GR83" s="116"/>
      <c r="GS83" s="116"/>
      <c r="GT83" s="116"/>
      <c r="GU83" s="116"/>
      <c r="GV83" s="116"/>
      <c r="GW83" s="116"/>
      <c r="GX83" s="116"/>
      <c r="GY83" s="116"/>
      <c r="GZ83" s="116"/>
      <c r="HA83" s="116"/>
      <c r="HB83" s="116"/>
      <c r="HC83" s="116"/>
      <c r="HD83" s="116"/>
      <c r="HE83" s="116"/>
      <c r="HF83" s="116"/>
      <c r="HG83" s="116"/>
      <c r="HH83" s="116"/>
      <c r="HI83" s="116"/>
      <c r="HJ83" s="116"/>
      <c r="HK83" s="116"/>
      <c r="HL83" s="116"/>
      <c r="HM83" s="116"/>
      <c r="HN83" s="116"/>
      <c r="HO83" s="116"/>
      <c r="HP83" s="116"/>
      <c r="HQ83" s="116"/>
      <c r="HR83" s="113"/>
      <c r="HS83" s="116"/>
      <c r="HT83" s="116"/>
      <c r="HU83" s="116"/>
      <c r="HV83" s="116"/>
      <c r="HW83" s="116"/>
      <c r="HX83" s="116"/>
      <c r="HY83" s="116"/>
      <c r="HZ83" s="116"/>
      <c r="IA83" s="116"/>
      <c r="IB83" s="116"/>
      <c r="IC83" s="116"/>
      <c r="ID83" s="116"/>
      <c r="IE83" s="116"/>
      <c r="IF83" s="116"/>
      <c r="IG83" s="116"/>
      <c r="IH83" s="116"/>
      <c r="II83" s="116"/>
      <c r="IJ83" s="116"/>
      <c r="IK83" s="116"/>
      <c r="IL83" s="116"/>
      <c r="IM83" s="116"/>
      <c r="IN83" s="116"/>
      <c r="IO83" s="116"/>
      <c r="IP83" s="116"/>
      <c r="IQ83" s="116"/>
      <c r="IR83" s="116"/>
      <c r="IS83" s="116"/>
      <c r="IT83" s="116"/>
      <c r="IU83" s="116"/>
      <c r="IV83" s="116"/>
      <c r="IW83" s="113">
        <v>0.5</v>
      </c>
      <c r="IX83" s="116"/>
      <c r="IY83" s="116"/>
      <c r="IZ83" s="116"/>
      <c r="JA83" s="116"/>
      <c r="JB83" s="116"/>
      <c r="JC83" s="116"/>
      <c r="JD83" s="116"/>
      <c r="JE83" s="116"/>
      <c r="JF83" s="116"/>
      <c r="JG83" s="116"/>
      <c r="JH83" s="116"/>
      <c r="JI83" s="116"/>
      <c r="JJ83" s="116"/>
      <c r="JK83" s="116"/>
      <c r="JL83" s="116"/>
      <c r="JM83" s="116"/>
      <c r="JN83" s="116"/>
      <c r="JO83" s="116"/>
      <c r="JP83" s="116"/>
      <c r="JQ83" s="116"/>
      <c r="JR83" s="116"/>
      <c r="JS83" s="116"/>
      <c r="JT83" s="116"/>
      <c r="JU83" s="116"/>
      <c r="JV83" s="116"/>
      <c r="JW83" s="116"/>
      <c r="JX83" s="116"/>
      <c r="JY83" s="116"/>
      <c r="JZ83" s="116"/>
      <c r="KA83" s="116"/>
      <c r="KB83" s="113"/>
      <c r="KC83" s="116"/>
      <c r="KD83" s="116"/>
      <c r="KE83" s="116"/>
      <c r="KF83" s="116"/>
      <c r="KG83" s="116"/>
      <c r="KH83" s="116"/>
      <c r="KI83" s="116"/>
      <c r="KJ83" s="116"/>
      <c r="KK83" s="116"/>
      <c r="KL83" s="116"/>
      <c r="KM83" s="116"/>
      <c r="KN83" s="116"/>
      <c r="KO83" s="116"/>
      <c r="KP83" s="116"/>
      <c r="KQ83" s="116"/>
      <c r="KR83" s="116"/>
      <c r="KS83" s="116"/>
      <c r="KT83" s="116"/>
      <c r="KU83" s="116"/>
      <c r="KV83" s="116"/>
      <c r="KW83" s="116"/>
      <c r="KX83" s="116"/>
      <c r="KY83" s="116"/>
      <c r="KZ83" s="116"/>
      <c r="LA83" s="116"/>
      <c r="LB83" s="116"/>
      <c r="LC83" s="116"/>
      <c r="LD83" s="116"/>
      <c r="LE83" s="116"/>
      <c r="LF83" s="113"/>
      <c r="LG83" s="116"/>
      <c r="LH83" s="116"/>
      <c r="LI83" s="116"/>
      <c r="LJ83" s="116"/>
      <c r="LK83" s="116"/>
      <c r="LL83" s="116"/>
      <c r="LM83" s="116"/>
      <c r="LN83" s="116"/>
      <c r="LO83" s="116"/>
      <c r="LP83" s="116"/>
      <c r="LQ83" s="116"/>
      <c r="LR83" s="116"/>
      <c r="LS83" s="116"/>
      <c r="LT83" s="116"/>
      <c r="LU83" s="116"/>
      <c r="LV83" s="116"/>
      <c r="LW83" s="116"/>
      <c r="LX83" s="116"/>
      <c r="LY83" s="116"/>
      <c r="LZ83" s="116"/>
      <c r="MA83" s="116"/>
      <c r="MB83" s="116"/>
      <c r="MC83" s="116"/>
      <c r="MD83" s="116"/>
      <c r="ME83" s="116"/>
      <c r="MF83" s="116"/>
      <c r="MG83" s="116"/>
      <c r="MH83" s="116"/>
      <c r="MI83" s="116"/>
      <c r="MJ83" s="116"/>
      <c r="MK83" s="113"/>
      <c r="ML83" s="116"/>
      <c r="MM83" s="116"/>
      <c r="MN83" s="116"/>
      <c r="MO83" s="116"/>
      <c r="MP83" s="116"/>
      <c r="MQ83" s="116"/>
      <c r="MR83" s="116"/>
      <c r="MS83" s="116"/>
      <c r="MT83" s="116"/>
      <c r="MU83" s="116"/>
      <c r="MV83" s="116"/>
      <c r="MW83" s="116"/>
      <c r="MX83" s="116"/>
      <c r="MY83" s="116"/>
      <c r="MZ83" s="116"/>
      <c r="NA83" s="116"/>
      <c r="NB83" s="116"/>
      <c r="NC83" s="116"/>
      <c r="ND83" s="116"/>
      <c r="NE83" s="116"/>
      <c r="NF83" s="116"/>
      <c r="NG83" s="116"/>
      <c r="NH83" s="116"/>
      <c r="NI83" s="116"/>
      <c r="NJ83" s="116"/>
      <c r="NK83" s="116"/>
      <c r="NL83" s="116"/>
      <c r="NM83" s="116"/>
      <c r="NN83" s="116"/>
      <c r="NO83" s="113"/>
      <c r="NP83" s="116"/>
      <c r="NQ83" s="116"/>
      <c r="NR83" s="116"/>
      <c r="NS83" s="116"/>
      <c r="NT83" s="116"/>
      <c r="NU83" s="116"/>
      <c r="NV83" s="116"/>
      <c r="NW83" s="116"/>
      <c r="NX83" s="116"/>
      <c r="NY83" s="116"/>
      <c r="NZ83" s="116"/>
      <c r="OA83" s="116"/>
      <c r="OB83" s="116"/>
      <c r="OC83" s="116"/>
      <c r="OD83" s="116"/>
      <c r="OE83" s="116"/>
      <c r="OF83" s="116"/>
      <c r="OG83" s="116"/>
      <c r="OH83" s="116"/>
      <c r="OI83" s="116"/>
      <c r="OJ83" s="116"/>
      <c r="OK83" s="116"/>
      <c r="OL83" s="116"/>
      <c r="OM83" s="116"/>
      <c r="ON83" s="116"/>
      <c r="OO83" s="116"/>
      <c r="OP83" s="116"/>
      <c r="OQ83" s="116"/>
      <c r="OR83" s="116"/>
      <c r="OS83" s="116"/>
      <c r="OT83" s="113"/>
    </row>
    <row r="84" spans="1:410" s="172" customFormat="1" ht="15.75" customHeight="1" x14ac:dyDescent="0.15">
      <c r="A84" s="1"/>
      <c r="B84" s="177">
        <f t="shared" si="14"/>
        <v>11</v>
      </c>
      <c r="C84" s="17" t="s">
        <v>129</v>
      </c>
      <c r="D84" s="12" t="s">
        <v>89</v>
      </c>
      <c r="E84" s="12" t="s">
        <v>102</v>
      </c>
      <c r="F84" s="13" t="s">
        <v>23</v>
      </c>
      <c r="G84" s="43" t="s">
        <v>31</v>
      </c>
      <c r="H84" s="14">
        <v>20</v>
      </c>
      <c r="I84" s="14">
        <f t="shared" si="17"/>
        <v>1</v>
      </c>
      <c r="J84" s="173">
        <v>42583</v>
      </c>
      <c r="K84" s="173">
        <v>42400</v>
      </c>
      <c r="L84" s="15" t="s">
        <v>35</v>
      </c>
      <c r="M84" s="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3"/>
      <c r="AS84" s="127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29"/>
      <c r="BX84" s="127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29"/>
      <c r="DA84" s="127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3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3"/>
      <c r="FJ84" s="127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  <c r="GJ84" s="116"/>
      <c r="GK84" s="116"/>
      <c r="GL84" s="116"/>
      <c r="GM84" s="116"/>
      <c r="GN84" s="113"/>
      <c r="GO84" s="116"/>
      <c r="GP84" s="116"/>
      <c r="GQ84" s="116"/>
      <c r="GR84" s="116"/>
      <c r="GS84" s="116"/>
      <c r="GT84" s="116"/>
      <c r="GU84" s="116"/>
      <c r="GV84" s="116"/>
      <c r="GW84" s="116"/>
      <c r="GX84" s="116"/>
      <c r="GY84" s="116"/>
      <c r="GZ84" s="116"/>
      <c r="HA84" s="116"/>
      <c r="HB84" s="116"/>
      <c r="HC84" s="116"/>
      <c r="HD84" s="116"/>
      <c r="HE84" s="116"/>
      <c r="HF84" s="116"/>
      <c r="HG84" s="116"/>
      <c r="HH84" s="116"/>
      <c r="HI84" s="116"/>
      <c r="HJ84" s="116"/>
      <c r="HK84" s="116"/>
      <c r="HL84" s="116"/>
      <c r="HM84" s="116"/>
      <c r="HN84" s="116"/>
      <c r="HO84" s="116"/>
      <c r="HP84" s="116"/>
      <c r="HQ84" s="116"/>
      <c r="HR84" s="113"/>
      <c r="HS84" s="116"/>
      <c r="HT84" s="116"/>
      <c r="HU84" s="116"/>
      <c r="HV84" s="116"/>
      <c r="HW84" s="116"/>
      <c r="HX84" s="116"/>
      <c r="HY84" s="116"/>
      <c r="HZ84" s="116"/>
      <c r="IA84" s="116"/>
      <c r="IB84" s="116"/>
      <c r="IC84" s="116"/>
      <c r="ID84" s="116"/>
      <c r="IE84" s="116"/>
      <c r="IF84" s="116"/>
      <c r="IG84" s="116"/>
      <c r="IH84" s="116"/>
      <c r="II84" s="116"/>
      <c r="IJ84" s="116"/>
      <c r="IK84" s="116"/>
      <c r="IL84" s="116"/>
      <c r="IM84" s="116"/>
      <c r="IN84" s="116"/>
      <c r="IO84" s="116"/>
      <c r="IP84" s="116"/>
      <c r="IQ84" s="116"/>
      <c r="IR84" s="116"/>
      <c r="IS84" s="116"/>
      <c r="IT84" s="116"/>
      <c r="IU84" s="116"/>
      <c r="IV84" s="116"/>
      <c r="IW84" s="113"/>
      <c r="IX84" s="116"/>
      <c r="IY84" s="116"/>
      <c r="IZ84" s="116"/>
      <c r="JA84" s="116"/>
      <c r="JB84" s="116"/>
      <c r="JC84" s="116"/>
      <c r="JD84" s="116"/>
      <c r="JE84" s="116"/>
      <c r="JF84" s="116"/>
      <c r="JG84" s="116"/>
      <c r="JH84" s="116"/>
      <c r="JI84" s="116"/>
      <c r="JJ84" s="116"/>
      <c r="JK84" s="116"/>
      <c r="JL84" s="116"/>
      <c r="JM84" s="116"/>
      <c r="JN84" s="116"/>
      <c r="JO84" s="116"/>
      <c r="JP84" s="116"/>
      <c r="JQ84" s="116"/>
      <c r="JR84" s="116"/>
      <c r="JS84" s="116"/>
      <c r="JT84" s="116"/>
      <c r="JU84" s="116"/>
      <c r="JV84" s="116"/>
      <c r="JW84" s="116"/>
      <c r="JX84" s="116"/>
      <c r="JY84" s="116"/>
      <c r="JZ84" s="116"/>
      <c r="KA84" s="116"/>
      <c r="KB84" s="113">
        <v>0.5</v>
      </c>
      <c r="KC84" s="116"/>
      <c r="KD84" s="116"/>
      <c r="KE84" s="116"/>
      <c r="KF84" s="116"/>
      <c r="KG84" s="116"/>
      <c r="KH84" s="116"/>
      <c r="KI84" s="116"/>
      <c r="KJ84" s="116"/>
      <c r="KK84" s="116"/>
      <c r="KL84" s="116"/>
      <c r="KM84" s="116"/>
      <c r="KN84" s="116"/>
      <c r="KO84" s="116"/>
      <c r="KP84" s="116"/>
      <c r="KQ84" s="116"/>
      <c r="KR84" s="116"/>
      <c r="KS84" s="116"/>
      <c r="KT84" s="116"/>
      <c r="KU84" s="116"/>
      <c r="KV84" s="116"/>
      <c r="KW84" s="116"/>
      <c r="KX84" s="116"/>
      <c r="KY84" s="116"/>
      <c r="KZ84" s="116"/>
      <c r="LA84" s="116"/>
      <c r="LB84" s="116"/>
      <c r="LC84" s="116"/>
      <c r="LD84" s="116"/>
      <c r="LE84" s="116"/>
      <c r="LF84" s="113"/>
      <c r="LG84" s="116"/>
      <c r="LH84" s="116"/>
      <c r="LI84" s="116"/>
      <c r="LJ84" s="116"/>
      <c r="LK84" s="116"/>
      <c r="LL84" s="116"/>
      <c r="LM84" s="116"/>
      <c r="LN84" s="116"/>
      <c r="LO84" s="116"/>
      <c r="LP84" s="116"/>
      <c r="LQ84" s="116"/>
      <c r="LR84" s="116"/>
      <c r="LS84" s="116"/>
      <c r="LT84" s="116"/>
      <c r="LU84" s="116"/>
      <c r="LV84" s="116"/>
      <c r="LW84" s="116"/>
      <c r="LX84" s="116"/>
      <c r="LY84" s="116"/>
      <c r="LZ84" s="116"/>
      <c r="MA84" s="116"/>
      <c r="MB84" s="116"/>
      <c r="MC84" s="116"/>
      <c r="MD84" s="116"/>
      <c r="ME84" s="116"/>
      <c r="MF84" s="116"/>
      <c r="MG84" s="116"/>
      <c r="MH84" s="116"/>
      <c r="MI84" s="116"/>
      <c r="MJ84" s="116"/>
      <c r="MK84" s="113"/>
      <c r="ML84" s="116"/>
      <c r="MM84" s="116"/>
      <c r="MN84" s="116"/>
      <c r="MO84" s="116"/>
      <c r="MP84" s="116"/>
      <c r="MQ84" s="116"/>
      <c r="MR84" s="116"/>
      <c r="MS84" s="116"/>
      <c r="MT84" s="116"/>
      <c r="MU84" s="116"/>
      <c r="MV84" s="116"/>
      <c r="MW84" s="116"/>
      <c r="MX84" s="116"/>
      <c r="MY84" s="116"/>
      <c r="MZ84" s="116"/>
      <c r="NA84" s="116"/>
      <c r="NB84" s="116"/>
      <c r="NC84" s="116"/>
      <c r="ND84" s="116"/>
      <c r="NE84" s="116"/>
      <c r="NF84" s="116"/>
      <c r="NG84" s="116"/>
      <c r="NH84" s="116"/>
      <c r="NI84" s="116"/>
      <c r="NJ84" s="116"/>
      <c r="NK84" s="116"/>
      <c r="NL84" s="116"/>
      <c r="NM84" s="116"/>
      <c r="NN84" s="116"/>
      <c r="NO84" s="113"/>
      <c r="NP84" s="116"/>
      <c r="NQ84" s="116"/>
      <c r="NR84" s="116"/>
      <c r="NS84" s="116"/>
      <c r="NT84" s="116"/>
      <c r="NU84" s="116"/>
      <c r="NV84" s="116"/>
      <c r="NW84" s="116"/>
      <c r="NX84" s="116"/>
      <c r="NY84" s="116"/>
      <c r="NZ84" s="116"/>
      <c r="OA84" s="116"/>
      <c r="OB84" s="116"/>
      <c r="OC84" s="116"/>
      <c r="OD84" s="116"/>
      <c r="OE84" s="116"/>
      <c r="OF84" s="116"/>
      <c r="OG84" s="116"/>
      <c r="OH84" s="116"/>
      <c r="OI84" s="116"/>
      <c r="OJ84" s="116"/>
      <c r="OK84" s="116"/>
      <c r="OL84" s="116"/>
      <c r="OM84" s="116"/>
      <c r="ON84" s="116"/>
      <c r="OO84" s="116"/>
      <c r="OP84" s="116"/>
      <c r="OQ84" s="116"/>
      <c r="OR84" s="116"/>
      <c r="OS84" s="116"/>
      <c r="OT84" s="113"/>
    </row>
    <row r="85" spans="1:410" s="172" customFormat="1" ht="15.75" customHeight="1" x14ac:dyDescent="0.15">
      <c r="A85" s="1"/>
      <c r="B85" s="177">
        <f t="shared" si="14"/>
        <v>12</v>
      </c>
      <c r="C85" s="17" t="s">
        <v>129</v>
      </c>
      <c r="D85" s="12" t="s">
        <v>118</v>
      </c>
      <c r="E85" s="12" t="s">
        <v>102</v>
      </c>
      <c r="F85" s="13" t="s">
        <v>23</v>
      </c>
      <c r="G85" s="43" t="s">
        <v>31</v>
      </c>
      <c r="H85" s="14">
        <v>20</v>
      </c>
      <c r="I85" s="14">
        <f t="shared" ref="I85:I86" si="18">H85/20</f>
        <v>1</v>
      </c>
      <c r="J85" s="173">
        <v>42614</v>
      </c>
      <c r="K85" s="173">
        <v>42400</v>
      </c>
      <c r="L85" s="15" t="s">
        <v>35</v>
      </c>
      <c r="M85" s="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3"/>
      <c r="AS85" s="127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29"/>
      <c r="BX85" s="127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29"/>
      <c r="DA85" s="127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3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3"/>
      <c r="FJ85" s="127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  <c r="GJ85" s="116"/>
      <c r="GK85" s="116"/>
      <c r="GL85" s="116"/>
      <c r="GM85" s="116"/>
      <c r="GN85" s="113"/>
      <c r="GO85" s="116"/>
      <c r="GP85" s="116"/>
      <c r="GQ85" s="116"/>
      <c r="GR85" s="116"/>
      <c r="GS85" s="116"/>
      <c r="GT85" s="116"/>
      <c r="GU85" s="116"/>
      <c r="GV85" s="116"/>
      <c r="GW85" s="116"/>
      <c r="GX85" s="116"/>
      <c r="GY85" s="116"/>
      <c r="GZ85" s="116"/>
      <c r="HA85" s="116"/>
      <c r="HB85" s="116"/>
      <c r="HC85" s="116"/>
      <c r="HD85" s="116"/>
      <c r="HE85" s="116"/>
      <c r="HF85" s="116"/>
      <c r="HG85" s="116"/>
      <c r="HH85" s="116"/>
      <c r="HI85" s="116"/>
      <c r="HJ85" s="116"/>
      <c r="HK85" s="116"/>
      <c r="HL85" s="116"/>
      <c r="HM85" s="116"/>
      <c r="HN85" s="116"/>
      <c r="HO85" s="116"/>
      <c r="HP85" s="116"/>
      <c r="HQ85" s="116"/>
      <c r="HR85" s="113"/>
      <c r="HS85" s="116"/>
      <c r="HT85" s="116"/>
      <c r="HU85" s="116"/>
      <c r="HV85" s="116"/>
      <c r="HW85" s="116"/>
      <c r="HX85" s="116"/>
      <c r="HY85" s="116"/>
      <c r="HZ85" s="116"/>
      <c r="IA85" s="116"/>
      <c r="IB85" s="116"/>
      <c r="IC85" s="116"/>
      <c r="ID85" s="116"/>
      <c r="IE85" s="116"/>
      <c r="IF85" s="116"/>
      <c r="IG85" s="116"/>
      <c r="IH85" s="116"/>
      <c r="II85" s="116"/>
      <c r="IJ85" s="116"/>
      <c r="IK85" s="116"/>
      <c r="IL85" s="116"/>
      <c r="IM85" s="116"/>
      <c r="IN85" s="116"/>
      <c r="IO85" s="116"/>
      <c r="IP85" s="116"/>
      <c r="IQ85" s="116"/>
      <c r="IR85" s="116"/>
      <c r="IS85" s="116"/>
      <c r="IT85" s="116"/>
      <c r="IU85" s="116"/>
      <c r="IV85" s="116"/>
      <c r="IW85" s="113"/>
      <c r="IX85" s="116"/>
      <c r="IY85" s="116"/>
      <c r="IZ85" s="116"/>
      <c r="JA85" s="116"/>
      <c r="JB85" s="116"/>
      <c r="JC85" s="116"/>
      <c r="JD85" s="116"/>
      <c r="JE85" s="116"/>
      <c r="JF85" s="116"/>
      <c r="JG85" s="116"/>
      <c r="JH85" s="116"/>
      <c r="JI85" s="116"/>
      <c r="JJ85" s="116"/>
      <c r="JK85" s="116"/>
      <c r="JL85" s="116"/>
      <c r="JM85" s="116"/>
      <c r="JN85" s="116"/>
      <c r="JO85" s="116"/>
      <c r="JP85" s="116"/>
      <c r="JQ85" s="116"/>
      <c r="JR85" s="116"/>
      <c r="JS85" s="116"/>
      <c r="JT85" s="116"/>
      <c r="JU85" s="116"/>
      <c r="JV85" s="116"/>
      <c r="JW85" s="116"/>
      <c r="JX85" s="116"/>
      <c r="JY85" s="116"/>
      <c r="JZ85" s="116"/>
      <c r="KA85" s="116"/>
      <c r="KB85" s="113"/>
      <c r="KC85" s="116"/>
      <c r="KD85" s="116"/>
      <c r="KE85" s="116"/>
      <c r="KF85" s="116"/>
      <c r="KG85" s="116"/>
      <c r="KH85" s="116"/>
      <c r="KI85" s="116"/>
      <c r="KJ85" s="116"/>
      <c r="KK85" s="116"/>
      <c r="KL85" s="116"/>
      <c r="KM85" s="116"/>
      <c r="KN85" s="116"/>
      <c r="KO85" s="116"/>
      <c r="KP85" s="116"/>
      <c r="KQ85" s="116"/>
      <c r="KR85" s="116"/>
      <c r="KS85" s="116"/>
      <c r="KT85" s="116"/>
      <c r="KU85" s="116"/>
      <c r="KV85" s="116"/>
      <c r="KW85" s="116"/>
      <c r="KX85" s="116"/>
      <c r="KY85" s="116"/>
      <c r="KZ85" s="116"/>
      <c r="LA85" s="116"/>
      <c r="LB85" s="116"/>
      <c r="LC85" s="116"/>
      <c r="LD85" s="116"/>
      <c r="LE85" s="116"/>
      <c r="LF85" s="113">
        <v>0.5</v>
      </c>
      <c r="LG85" s="116"/>
      <c r="LH85" s="116"/>
      <c r="LI85" s="116"/>
      <c r="LJ85" s="116"/>
      <c r="LK85" s="116"/>
      <c r="LL85" s="116"/>
      <c r="LM85" s="116"/>
      <c r="LN85" s="116"/>
      <c r="LO85" s="116"/>
      <c r="LP85" s="116"/>
      <c r="LQ85" s="116"/>
      <c r="LR85" s="116"/>
      <c r="LS85" s="116"/>
      <c r="LT85" s="116"/>
      <c r="LU85" s="116"/>
      <c r="LV85" s="116"/>
      <c r="LW85" s="116"/>
      <c r="LX85" s="116"/>
      <c r="LY85" s="116"/>
      <c r="LZ85" s="116"/>
      <c r="MA85" s="116"/>
      <c r="MB85" s="116"/>
      <c r="MC85" s="116"/>
      <c r="MD85" s="116"/>
      <c r="ME85" s="116"/>
      <c r="MF85" s="116"/>
      <c r="MG85" s="116"/>
      <c r="MH85" s="116"/>
      <c r="MI85" s="116"/>
      <c r="MJ85" s="116"/>
      <c r="MK85" s="113"/>
      <c r="ML85" s="116"/>
      <c r="MM85" s="116"/>
      <c r="MN85" s="116"/>
      <c r="MO85" s="116"/>
      <c r="MP85" s="116"/>
      <c r="MQ85" s="116"/>
      <c r="MR85" s="116"/>
      <c r="MS85" s="116"/>
      <c r="MT85" s="116"/>
      <c r="MU85" s="116"/>
      <c r="MV85" s="116"/>
      <c r="MW85" s="116"/>
      <c r="MX85" s="116"/>
      <c r="MY85" s="116"/>
      <c r="MZ85" s="116"/>
      <c r="NA85" s="116"/>
      <c r="NB85" s="116"/>
      <c r="NC85" s="116"/>
      <c r="ND85" s="116"/>
      <c r="NE85" s="116"/>
      <c r="NF85" s="116"/>
      <c r="NG85" s="116"/>
      <c r="NH85" s="116"/>
      <c r="NI85" s="116"/>
      <c r="NJ85" s="116"/>
      <c r="NK85" s="116"/>
      <c r="NL85" s="116"/>
      <c r="NM85" s="116"/>
      <c r="NN85" s="116"/>
      <c r="NO85" s="113"/>
      <c r="NP85" s="116"/>
      <c r="NQ85" s="116"/>
      <c r="NR85" s="116"/>
      <c r="NS85" s="116"/>
      <c r="NT85" s="116"/>
      <c r="NU85" s="116"/>
      <c r="NV85" s="116"/>
      <c r="NW85" s="116"/>
      <c r="NX85" s="116"/>
      <c r="NY85" s="116"/>
      <c r="NZ85" s="116"/>
      <c r="OA85" s="116"/>
      <c r="OB85" s="116"/>
      <c r="OC85" s="116"/>
      <c r="OD85" s="116"/>
      <c r="OE85" s="116"/>
      <c r="OF85" s="116"/>
      <c r="OG85" s="116"/>
      <c r="OH85" s="116"/>
      <c r="OI85" s="116"/>
      <c r="OJ85" s="116"/>
      <c r="OK85" s="116"/>
      <c r="OL85" s="116"/>
      <c r="OM85" s="116"/>
      <c r="ON85" s="116"/>
      <c r="OO85" s="116"/>
      <c r="OP85" s="116"/>
      <c r="OQ85" s="116"/>
      <c r="OR85" s="116"/>
      <c r="OS85" s="116"/>
      <c r="OT85" s="113"/>
    </row>
    <row r="86" spans="1:410" s="172" customFormat="1" ht="15.75" customHeight="1" x14ac:dyDescent="0.15">
      <c r="A86" s="1"/>
      <c r="B86" s="177">
        <f t="shared" si="14"/>
        <v>13</v>
      </c>
      <c r="C86" s="17" t="s">
        <v>85</v>
      </c>
      <c r="D86" s="12" t="s">
        <v>90</v>
      </c>
      <c r="E86" s="12" t="s">
        <v>102</v>
      </c>
      <c r="F86" s="13" t="s">
        <v>23</v>
      </c>
      <c r="G86" s="43" t="s">
        <v>31</v>
      </c>
      <c r="H86" s="14">
        <v>20</v>
      </c>
      <c r="I86" s="14">
        <f t="shared" si="18"/>
        <v>1</v>
      </c>
      <c r="J86" s="173">
        <v>42644</v>
      </c>
      <c r="K86" s="173">
        <v>42400</v>
      </c>
      <c r="L86" s="15" t="s">
        <v>35</v>
      </c>
      <c r="M86" s="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3"/>
      <c r="AS86" s="127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29"/>
      <c r="BX86" s="127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29"/>
      <c r="DA86" s="127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3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3"/>
      <c r="FJ86" s="127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3"/>
      <c r="GO86" s="116"/>
      <c r="GP86" s="116"/>
      <c r="GQ86" s="116"/>
      <c r="GR86" s="116"/>
      <c r="GS86" s="116"/>
      <c r="GT86" s="116"/>
      <c r="GU86" s="116"/>
      <c r="GV86" s="116"/>
      <c r="GW86" s="116"/>
      <c r="GX86" s="116"/>
      <c r="GY86" s="116"/>
      <c r="GZ86" s="116"/>
      <c r="HA86" s="116"/>
      <c r="HB86" s="116"/>
      <c r="HC86" s="116"/>
      <c r="HD86" s="116"/>
      <c r="HE86" s="116"/>
      <c r="HF86" s="116"/>
      <c r="HG86" s="116"/>
      <c r="HH86" s="116"/>
      <c r="HI86" s="116"/>
      <c r="HJ86" s="116"/>
      <c r="HK86" s="116"/>
      <c r="HL86" s="116"/>
      <c r="HM86" s="116"/>
      <c r="HN86" s="116"/>
      <c r="HO86" s="116"/>
      <c r="HP86" s="116"/>
      <c r="HQ86" s="116"/>
      <c r="HR86" s="113"/>
      <c r="HS86" s="116"/>
      <c r="HT86" s="116"/>
      <c r="HU86" s="116"/>
      <c r="HV86" s="116"/>
      <c r="HW86" s="116"/>
      <c r="HX86" s="116"/>
      <c r="HY86" s="116"/>
      <c r="HZ86" s="116"/>
      <c r="IA86" s="116"/>
      <c r="IB86" s="116"/>
      <c r="IC86" s="116"/>
      <c r="ID86" s="116"/>
      <c r="IE86" s="116"/>
      <c r="IF86" s="116"/>
      <c r="IG86" s="116"/>
      <c r="IH86" s="116"/>
      <c r="II86" s="116"/>
      <c r="IJ86" s="116"/>
      <c r="IK86" s="116"/>
      <c r="IL86" s="116"/>
      <c r="IM86" s="116"/>
      <c r="IN86" s="116"/>
      <c r="IO86" s="116"/>
      <c r="IP86" s="116"/>
      <c r="IQ86" s="116"/>
      <c r="IR86" s="116"/>
      <c r="IS86" s="116"/>
      <c r="IT86" s="116"/>
      <c r="IU86" s="116"/>
      <c r="IV86" s="116"/>
      <c r="IW86" s="113"/>
      <c r="IX86" s="116"/>
      <c r="IY86" s="116"/>
      <c r="IZ86" s="116"/>
      <c r="JA86" s="116"/>
      <c r="JB86" s="116"/>
      <c r="JC86" s="116"/>
      <c r="JD86" s="116"/>
      <c r="JE86" s="116"/>
      <c r="JF86" s="116"/>
      <c r="JG86" s="116"/>
      <c r="JH86" s="116"/>
      <c r="JI86" s="116"/>
      <c r="JJ86" s="116"/>
      <c r="JK86" s="116"/>
      <c r="JL86" s="116"/>
      <c r="JM86" s="116"/>
      <c r="JN86" s="116"/>
      <c r="JO86" s="116"/>
      <c r="JP86" s="116"/>
      <c r="JQ86" s="116"/>
      <c r="JR86" s="116"/>
      <c r="JS86" s="116"/>
      <c r="JT86" s="116"/>
      <c r="JU86" s="116"/>
      <c r="JV86" s="116"/>
      <c r="JW86" s="116"/>
      <c r="JX86" s="116"/>
      <c r="JY86" s="116"/>
      <c r="JZ86" s="116"/>
      <c r="KA86" s="116"/>
      <c r="KB86" s="113"/>
      <c r="KC86" s="116"/>
      <c r="KD86" s="116"/>
      <c r="KE86" s="116"/>
      <c r="KF86" s="116"/>
      <c r="KG86" s="116"/>
      <c r="KH86" s="116"/>
      <c r="KI86" s="116"/>
      <c r="KJ86" s="116"/>
      <c r="KK86" s="116"/>
      <c r="KL86" s="116"/>
      <c r="KM86" s="116"/>
      <c r="KN86" s="116"/>
      <c r="KO86" s="116"/>
      <c r="KP86" s="116"/>
      <c r="KQ86" s="116"/>
      <c r="KR86" s="116"/>
      <c r="KS86" s="116"/>
      <c r="KT86" s="116"/>
      <c r="KU86" s="116"/>
      <c r="KV86" s="116"/>
      <c r="KW86" s="116"/>
      <c r="KX86" s="116"/>
      <c r="KY86" s="116"/>
      <c r="KZ86" s="116"/>
      <c r="LA86" s="116"/>
      <c r="LB86" s="116"/>
      <c r="LC86" s="116"/>
      <c r="LD86" s="116"/>
      <c r="LE86" s="116"/>
      <c r="LF86" s="113"/>
      <c r="LG86" s="116"/>
      <c r="LH86" s="116"/>
      <c r="LI86" s="116"/>
      <c r="LJ86" s="116"/>
      <c r="LK86" s="116"/>
      <c r="LL86" s="116"/>
      <c r="LM86" s="116"/>
      <c r="LN86" s="116"/>
      <c r="LO86" s="116"/>
      <c r="LP86" s="116"/>
      <c r="LQ86" s="116"/>
      <c r="LR86" s="116"/>
      <c r="LS86" s="116"/>
      <c r="LT86" s="116"/>
      <c r="LU86" s="116"/>
      <c r="LV86" s="116"/>
      <c r="LW86" s="116"/>
      <c r="LX86" s="116"/>
      <c r="LY86" s="116"/>
      <c r="LZ86" s="116"/>
      <c r="MA86" s="116"/>
      <c r="MB86" s="116"/>
      <c r="MC86" s="116"/>
      <c r="MD86" s="116"/>
      <c r="ME86" s="116"/>
      <c r="MF86" s="116"/>
      <c r="MG86" s="116"/>
      <c r="MH86" s="116"/>
      <c r="MI86" s="116"/>
      <c r="MJ86" s="116"/>
      <c r="MK86" s="113">
        <v>0.5</v>
      </c>
      <c r="ML86" s="116"/>
      <c r="MM86" s="116"/>
      <c r="MN86" s="116"/>
      <c r="MO86" s="116"/>
      <c r="MP86" s="116"/>
      <c r="MQ86" s="116"/>
      <c r="MR86" s="116"/>
      <c r="MS86" s="116"/>
      <c r="MT86" s="116"/>
      <c r="MU86" s="116"/>
      <c r="MV86" s="116"/>
      <c r="MW86" s="116"/>
      <c r="MX86" s="116"/>
      <c r="MY86" s="116"/>
      <c r="MZ86" s="116"/>
      <c r="NA86" s="116"/>
      <c r="NB86" s="116"/>
      <c r="NC86" s="116"/>
      <c r="ND86" s="116"/>
      <c r="NE86" s="116"/>
      <c r="NF86" s="116"/>
      <c r="NG86" s="116"/>
      <c r="NH86" s="116"/>
      <c r="NI86" s="116"/>
      <c r="NJ86" s="116"/>
      <c r="NK86" s="116"/>
      <c r="NL86" s="116"/>
      <c r="NM86" s="116"/>
      <c r="NN86" s="116"/>
      <c r="NO86" s="113"/>
      <c r="NP86" s="116"/>
      <c r="NQ86" s="116"/>
      <c r="NR86" s="116"/>
      <c r="NS86" s="116"/>
      <c r="NT86" s="116"/>
      <c r="NU86" s="116"/>
      <c r="NV86" s="116"/>
      <c r="NW86" s="116"/>
      <c r="NX86" s="116"/>
      <c r="NY86" s="116"/>
      <c r="NZ86" s="116"/>
      <c r="OA86" s="116"/>
      <c r="OB86" s="116"/>
      <c r="OC86" s="116"/>
      <c r="OD86" s="116"/>
      <c r="OE86" s="116"/>
      <c r="OF86" s="116"/>
      <c r="OG86" s="116"/>
      <c r="OH86" s="116"/>
      <c r="OI86" s="116"/>
      <c r="OJ86" s="116"/>
      <c r="OK86" s="116"/>
      <c r="OL86" s="116"/>
      <c r="OM86" s="116"/>
      <c r="ON86" s="116"/>
      <c r="OO86" s="116"/>
      <c r="OP86" s="116"/>
      <c r="OQ86" s="116"/>
      <c r="OR86" s="116"/>
      <c r="OS86" s="116"/>
      <c r="OT86" s="113"/>
    </row>
    <row r="87" spans="1:410" s="172" customFormat="1" ht="15.75" customHeight="1" x14ac:dyDescent="0.15">
      <c r="A87" s="1"/>
      <c r="B87" s="177">
        <f t="shared" si="14"/>
        <v>14</v>
      </c>
      <c r="C87" s="17" t="s">
        <v>85</v>
      </c>
      <c r="D87" s="12" t="s">
        <v>109</v>
      </c>
      <c r="E87" s="12" t="s">
        <v>102</v>
      </c>
      <c r="F87" s="13" t="s">
        <v>23</v>
      </c>
      <c r="G87" s="43" t="s">
        <v>31</v>
      </c>
      <c r="H87" s="14">
        <v>20</v>
      </c>
      <c r="I87" s="14">
        <f t="shared" si="15"/>
        <v>1</v>
      </c>
      <c r="J87" s="173">
        <v>42675</v>
      </c>
      <c r="K87" s="173">
        <v>42400</v>
      </c>
      <c r="L87" s="15" t="s">
        <v>35</v>
      </c>
      <c r="M87" s="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3"/>
      <c r="AS87" s="127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29"/>
      <c r="BX87" s="127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29"/>
      <c r="DA87" s="127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3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3"/>
      <c r="FJ87" s="127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  <c r="GJ87" s="116"/>
      <c r="GK87" s="116"/>
      <c r="GL87" s="116"/>
      <c r="GM87" s="116"/>
      <c r="GN87" s="113"/>
      <c r="GO87" s="116"/>
      <c r="GP87" s="116"/>
      <c r="GQ87" s="116"/>
      <c r="GR87" s="116"/>
      <c r="GS87" s="116"/>
      <c r="GT87" s="116"/>
      <c r="GU87" s="116"/>
      <c r="GV87" s="116"/>
      <c r="GW87" s="116"/>
      <c r="GX87" s="116"/>
      <c r="GY87" s="116"/>
      <c r="GZ87" s="116"/>
      <c r="HA87" s="116"/>
      <c r="HB87" s="116"/>
      <c r="HC87" s="116"/>
      <c r="HD87" s="116"/>
      <c r="HE87" s="116"/>
      <c r="HF87" s="116"/>
      <c r="HG87" s="116"/>
      <c r="HH87" s="116"/>
      <c r="HI87" s="116"/>
      <c r="HJ87" s="116"/>
      <c r="HK87" s="116"/>
      <c r="HL87" s="116"/>
      <c r="HM87" s="116"/>
      <c r="HN87" s="116"/>
      <c r="HO87" s="116"/>
      <c r="HP87" s="116"/>
      <c r="HQ87" s="116"/>
      <c r="HR87" s="113"/>
      <c r="HS87" s="116"/>
      <c r="HT87" s="116"/>
      <c r="HU87" s="116"/>
      <c r="HV87" s="116"/>
      <c r="HW87" s="116"/>
      <c r="HX87" s="116"/>
      <c r="HY87" s="116"/>
      <c r="HZ87" s="116"/>
      <c r="IA87" s="116"/>
      <c r="IB87" s="116"/>
      <c r="IC87" s="116"/>
      <c r="ID87" s="116"/>
      <c r="IE87" s="116"/>
      <c r="IF87" s="116"/>
      <c r="IG87" s="116"/>
      <c r="IH87" s="116"/>
      <c r="II87" s="116"/>
      <c r="IJ87" s="116"/>
      <c r="IK87" s="116"/>
      <c r="IL87" s="116"/>
      <c r="IM87" s="116"/>
      <c r="IN87" s="116"/>
      <c r="IO87" s="116"/>
      <c r="IP87" s="116"/>
      <c r="IQ87" s="116"/>
      <c r="IR87" s="116"/>
      <c r="IS87" s="116"/>
      <c r="IT87" s="116"/>
      <c r="IU87" s="116"/>
      <c r="IV87" s="116"/>
      <c r="IW87" s="113"/>
      <c r="IX87" s="116"/>
      <c r="IY87" s="116"/>
      <c r="IZ87" s="116"/>
      <c r="JA87" s="116"/>
      <c r="JB87" s="116"/>
      <c r="JC87" s="116"/>
      <c r="JD87" s="116"/>
      <c r="JE87" s="116"/>
      <c r="JF87" s="116"/>
      <c r="JG87" s="116"/>
      <c r="JH87" s="116"/>
      <c r="JI87" s="116"/>
      <c r="JJ87" s="116"/>
      <c r="JK87" s="116"/>
      <c r="JL87" s="116"/>
      <c r="JM87" s="116"/>
      <c r="JN87" s="116"/>
      <c r="JO87" s="116"/>
      <c r="JP87" s="116"/>
      <c r="JQ87" s="116"/>
      <c r="JR87" s="116"/>
      <c r="JS87" s="116"/>
      <c r="JT87" s="116"/>
      <c r="JU87" s="116"/>
      <c r="JV87" s="116"/>
      <c r="JW87" s="116"/>
      <c r="JX87" s="116"/>
      <c r="JY87" s="116"/>
      <c r="JZ87" s="116"/>
      <c r="KA87" s="116"/>
      <c r="KB87" s="113"/>
      <c r="KC87" s="116"/>
      <c r="KD87" s="116"/>
      <c r="KE87" s="116"/>
      <c r="KF87" s="116"/>
      <c r="KG87" s="116"/>
      <c r="KH87" s="116"/>
      <c r="KI87" s="116"/>
      <c r="KJ87" s="116"/>
      <c r="KK87" s="116"/>
      <c r="KL87" s="116"/>
      <c r="KM87" s="116"/>
      <c r="KN87" s="116"/>
      <c r="KO87" s="116"/>
      <c r="KP87" s="116"/>
      <c r="KQ87" s="116"/>
      <c r="KR87" s="116"/>
      <c r="KS87" s="116"/>
      <c r="KT87" s="116"/>
      <c r="KU87" s="116"/>
      <c r="KV87" s="116"/>
      <c r="KW87" s="116"/>
      <c r="KX87" s="116"/>
      <c r="KY87" s="116"/>
      <c r="KZ87" s="116"/>
      <c r="LA87" s="116"/>
      <c r="LB87" s="116"/>
      <c r="LC87" s="116"/>
      <c r="LD87" s="116"/>
      <c r="LE87" s="116"/>
      <c r="LF87" s="113"/>
      <c r="LG87" s="116"/>
      <c r="LH87" s="116"/>
      <c r="LI87" s="116"/>
      <c r="LJ87" s="116"/>
      <c r="LK87" s="116"/>
      <c r="LL87" s="116"/>
      <c r="LM87" s="116"/>
      <c r="LN87" s="116"/>
      <c r="LO87" s="116"/>
      <c r="LP87" s="116"/>
      <c r="LQ87" s="116"/>
      <c r="LR87" s="116"/>
      <c r="LS87" s="116"/>
      <c r="LT87" s="116"/>
      <c r="LU87" s="116"/>
      <c r="LV87" s="116"/>
      <c r="LW87" s="116"/>
      <c r="LX87" s="116"/>
      <c r="LY87" s="116"/>
      <c r="LZ87" s="116"/>
      <c r="MA87" s="116"/>
      <c r="MB87" s="116"/>
      <c r="MC87" s="116"/>
      <c r="MD87" s="116"/>
      <c r="ME87" s="116"/>
      <c r="MF87" s="116"/>
      <c r="MG87" s="116"/>
      <c r="MH87" s="116"/>
      <c r="MI87" s="116"/>
      <c r="MJ87" s="116"/>
      <c r="MK87" s="113"/>
      <c r="ML87" s="116"/>
      <c r="MM87" s="116"/>
      <c r="MN87" s="116"/>
      <c r="MO87" s="116"/>
      <c r="MP87" s="116"/>
      <c r="MQ87" s="116"/>
      <c r="MR87" s="116"/>
      <c r="MS87" s="116"/>
      <c r="MT87" s="116"/>
      <c r="MU87" s="116"/>
      <c r="MV87" s="116"/>
      <c r="MW87" s="116"/>
      <c r="MX87" s="116"/>
      <c r="MY87" s="116"/>
      <c r="MZ87" s="116"/>
      <c r="NA87" s="116"/>
      <c r="NB87" s="116"/>
      <c r="NC87" s="116"/>
      <c r="ND87" s="116"/>
      <c r="NE87" s="116"/>
      <c r="NF87" s="116"/>
      <c r="NG87" s="116"/>
      <c r="NH87" s="116"/>
      <c r="NI87" s="116"/>
      <c r="NJ87" s="116"/>
      <c r="NK87" s="116"/>
      <c r="NL87" s="116"/>
      <c r="NM87" s="116"/>
      <c r="NN87" s="116"/>
      <c r="NO87" s="113">
        <v>0.5</v>
      </c>
      <c r="NP87" s="116"/>
      <c r="NQ87" s="116"/>
      <c r="NR87" s="116"/>
      <c r="NS87" s="116"/>
      <c r="NT87" s="116"/>
      <c r="NU87" s="116"/>
      <c r="NV87" s="116"/>
      <c r="NW87" s="116"/>
      <c r="NX87" s="116"/>
      <c r="NY87" s="116"/>
      <c r="NZ87" s="116"/>
      <c r="OA87" s="116"/>
      <c r="OB87" s="116"/>
      <c r="OC87" s="116"/>
      <c r="OD87" s="116"/>
      <c r="OE87" s="116"/>
      <c r="OF87" s="116"/>
      <c r="OG87" s="116"/>
      <c r="OH87" s="116"/>
      <c r="OI87" s="116"/>
      <c r="OJ87" s="116"/>
      <c r="OK87" s="116"/>
      <c r="OL87" s="116"/>
      <c r="OM87" s="116"/>
      <c r="ON87" s="116"/>
      <c r="OO87" s="116"/>
      <c r="OP87" s="116"/>
      <c r="OQ87" s="116"/>
      <c r="OR87" s="116"/>
      <c r="OS87" s="116"/>
      <c r="OT87" s="113"/>
    </row>
    <row r="88" spans="1:410" s="112" customFormat="1" ht="15.75" customHeight="1" x14ac:dyDescent="0.15">
      <c r="A88" s="1"/>
      <c r="B88" s="177">
        <f t="shared" si="14"/>
        <v>15</v>
      </c>
      <c r="C88" s="17" t="s">
        <v>85</v>
      </c>
      <c r="D88" s="12" t="s">
        <v>110</v>
      </c>
      <c r="E88" s="12" t="s">
        <v>102</v>
      </c>
      <c r="F88" s="13" t="s">
        <v>23</v>
      </c>
      <c r="G88" s="43" t="s">
        <v>31</v>
      </c>
      <c r="H88" s="14">
        <v>20</v>
      </c>
      <c r="I88" s="14">
        <f t="shared" si="13"/>
        <v>1</v>
      </c>
      <c r="J88" s="173">
        <v>42705</v>
      </c>
      <c r="K88" s="173">
        <v>42400</v>
      </c>
      <c r="L88" s="15" t="s">
        <v>35</v>
      </c>
      <c r="M88" s="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3"/>
      <c r="AS88" s="127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29"/>
      <c r="BX88" s="127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29"/>
      <c r="DA88" s="127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3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3"/>
      <c r="FJ88" s="127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  <c r="GJ88" s="116"/>
      <c r="GK88" s="116"/>
      <c r="GL88" s="116"/>
      <c r="GM88" s="116"/>
      <c r="GN88" s="113"/>
      <c r="GO88" s="116"/>
      <c r="GP88" s="116"/>
      <c r="GQ88" s="116"/>
      <c r="GR88" s="116"/>
      <c r="GS88" s="116"/>
      <c r="GT88" s="116"/>
      <c r="GU88" s="116"/>
      <c r="GV88" s="116"/>
      <c r="GW88" s="116"/>
      <c r="GX88" s="116"/>
      <c r="GY88" s="116"/>
      <c r="GZ88" s="116"/>
      <c r="HA88" s="116"/>
      <c r="HB88" s="116"/>
      <c r="HC88" s="116"/>
      <c r="HD88" s="116"/>
      <c r="HE88" s="116"/>
      <c r="HF88" s="116"/>
      <c r="HG88" s="116"/>
      <c r="HH88" s="116"/>
      <c r="HI88" s="116"/>
      <c r="HJ88" s="116"/>
      <c r="HK88" s="116"/>
      <c r="HL88" s="116"/>
      <c r="HM88" s="116"/>
      <c r="HN88" s="116"/>
      <c r="HO88" s="116"/>
      <c r="HP88" s="116"/>
      <c r="HQ88" s="116"/>
      <c r="HR88" s="113"/>
      <c r="HS88" s="116"/>
      <c r="HT88" s="116"/>
      <c r="HU88" s="116"/>
      <c r="HV88" s="116"/>
      <c r="HW88" s="116"/>
      <c r="HX88" s="116"/>
      <c r="HY88" s="116"/>
      <c r="HZ88" s="116"/>
      <c r="IA88" s="116"/>
      <c r="IB88" s="116"/>
      <c r="IC88" s="116"/>
      <c r="ID88" s="116"/>
      <c r="IE88" s="116"/>
      <c r="IF88" s="116"/>
      <c r="IG88" s="116"/>
      <c r="IH88" s="116"/>
      <c r="II88" s="116"/>
      <c r="IJ88" s="116"/>
      <c r="IK88" s="116"/>
      <c r="IL88" s="116"/>
      <c r="IM88" s="116"/>
      <c r="IN88" s="116"/>
      <c r="IO88" s="116"/>
      <c r="IP88" s="116"/>
      <c r="IQ88" s="116"/>
      <c r="IR88" s="116"/>
      <c r="IS88" s="116"/>
      <c r="IT88" s="116"/>
      <c r="IU88" s="116"/>
      <c r="IV88" s="116"/>
      <c r="IW88" s="113"/>
      <c r="IX88" s="116"/>
      <c r="IY88" s="116"/>
      <c r="IZ88" s="116"/>
      <c r="JA88" s="116"/>
      <c r="JB88" s="116"/>
      <c r="JC88" s="116"/>
      <c r="JD88" s="116"/>
      <c r="JE88" s="116"/>
      <c r="JF88" s="116"/>
      <c r="JG88" s="116"/>
      <c r="JH88" s="116"/>
      <c r="JI88" s="116"/>
      <c r="JJ88" s="116"/>
      <c r="JK88" s="116"/>
      <c r="JL88" s="116"/>
      <c r="JM88" s="116"/>
      <c r="JN88" s="116"/>
      <c r="JO88" s="116"/>
      <c r="JP88" s="116"/>
      <c r="JQ88" s="116"/>
      <c r="JR88" s="116"/>
      <c r="JS88" s="116"/>
      <c r="JT88" s="116"/>
      <c r="JU88" s="116"/>
      <c r="JV88" s="116"/>
      <c r="JW88" s="116"/>
      <c r="JX88" s="116"/>
      <c r="JY88" s="116"/>
      <c r="JZ88" s="116"/>
      <c r="KA88" s="116"/>
      <c r="KB88" s="113"/>
      <c r="KC88" s="116"/>
      <c r="KD88" s="116"/>
      <c r="KE88" s="116"/>
      <c r="KF88" s="116"/>
      <c r="KG88" s="116"/>
      <c r="KH88" s="116"/>
      <c r="KI88" s="116"/>
      <c r="KJ88" s="116"/>
      <c r="KK88" s="116"/>
      <c r="KL88" s="116"/>
      <c r="KM88" s="116"/>
      <c r="KN88" s="116"/>
      <c r="KO88" s="116"/>
      <c r="KP88" s="116"/>
      <c r="KQ88" s="116"/>
      <c r="KR88" s="116"/>
      <c r="KS88" s="116"/>
      <c r="KT88" s="116"/>
      <c r="KU88" s="116"/>
      <c r="KV88" s="116"/>
      <c r="KW88" s="116"/>
      <c r="KX88" s="116"/>
      <c r="KY88" s="116"/>
      <c r="KZ88" s="116"/>
      <c r="LA88" s="116"/>
      <c r="LB88" s="116"/>
      <c r="LC88" s="116"/>
      <c r="LD88" s="116"/>
      <c r="LE88" s="116"/>
      <c r="LF88" s="113"/>
      <c r="LG88" s="116"/>
      <c r="LH88" s="116"/>
      <c r="LI88" s="116"/>
      <c r="LJ88" s="116"/>
      <c r="LK88" s="116"/>
      <c r="LL88" s="116"/>
      <c r="LM88" s="116"/>
      <c r="LN88" s="116"/>
      <c r="LO88" s="116"/>
      <c r="LP88" s="116"/>
      <c r="LQ88" s="116"/>
      <c r="LR88" s="116"/>
      <c r="LS88" s="116"/>
      <c r="LT88" s="116"/>
      <c r="LU88" s="116"/>
      <c r="LV88" s="116"/>
      <c r="LW88" s="116"/>
      <c r="LX88" s="116"/>
      <c r="LY88" s="116"/>
      <c r="LZ88" s="116"/>
      <c r="MA88" s="116"/>
      <c r="MB88" s="116"/>
      <c r="MC88" s="116"/>
      <c r="MD88" s="116"/>
      <c r="ME88" s="116"/>
      <c r="MF88" s="116"/>
      <c r="MG88" s="116"/>
      <c r="MH88" s="116"/>
      <c r="MI88" s="116"/>
      <c r="MJ88" s="116"/>
      <c r="MK88" s="113"/>
      <c r="ML88" s="116"/>
      <c r="MM88" s="116"/>
      <c r="MN88" s="116"/>
      <c r="MO88" s="116"/>
      <c r="MP88" s="116"/>
      <c r="MQ88" s="116"/>
      <c r="MR88" s="116"/>
      <c r="MS88" s="116"/>
      <c r="MT88" s="116"/>
      <c r="MU88" s="116"/>
      <c r="MV88" s="116"/>
      <c r="MW88" s="116"/>
      <c r="MX88" s="116"/>
      <c r="MY88" s="116"/>
      <c r="MZ88" s="116"/>
      <c r="NA88" s="116"/>
      <c r="NB88" s="116"/>
      <c r="NC88" s="116"/>
      <c r="ND88" s="116"/>
      <c r="NE88" s="116"/>
      <c r="NF88" s="116"/>
      <c r="NG88" s="116"/>
      <c r="NH88" s="116"/>
      <c r="NI88" s="116"/>
      <c r="NJ88" s="116"/>
      <c r="NK88" s="116"/>
      <c r="NL88" s="116"/>
      <c r="NM88" s="116"/>
      <c r="NN88" s="116"/>
      <c r="NO88" s="113"/>
      <c r="NP88" s="116"/>
      <c r="NQ88" s="116"/>
      <c r="NR88" s="116"/>
      <c r="NS88" s="116"/>
      <c r="NT88" s="116"/>
      <c r="NU88" s="116"/>
      <c r="NV88" s="116"/>
      <c r="NW88" s="116"/>
      <c r="NX88" s="116"/>
      <c r="NY88" s="116"/>
      <c r="NZ88" s="116"/>
      <c r="OA88" s="116"/>
      <c r="OB88" s="116"/>
      <c r="OC88" s="116"/>
      <c r="OD88" s="116"/>
      <c r="OE88" s="116"/>
      <c r="OF88" s="116"/>
      <c r="OG88" s="116"/>
      <c r="OH88" s="116"/>
      <c r="OI88" s="116"/>
      <c r="OJ88" s="116"/>
      <c r="OK88" s="116"/>
      <c r="OL88" s="116"/>
      <c r="OM88" s="116"/>
      <c r="ON88" s="116"/>
      <c r="OO88" s="116"/>
      <c r="OP88" s="116"/>
      <c r="OQ88" s="116"/>
      <c r="OR88" s="116"/>
      <c r="OS88" s="116"/>
      <c r="OT88" s="113"/>
    </row>
    <row r="89" spans="1:410" s="112" customFormat="1" ht="3" customHeight="1" x14ac:dyDescent="0.15">
      <c r="A89" s="1"/>
      <c r="B89" s="20"/>
      <c r="C89" s="20"/>
      <c r="D89" s="21"/>
      <c r="E89" s="12" t="s">
        <v>99</v>
      </c>
      <c r="F89" s="22"/>
      <c r="G89" s="44"/>
      <c r="H89" s="23"/>
      <c r="I89" s="14">
        <f t="shared" si="13"/>
        <v>0</v>
      </c>
      <c r="J89" s="176" t="s">
        <v>119</v>
      </c>
      <c r="K89" s="176"/>
      <c r="L89" s="25"/>
      <c r="M89" s="26"/>
      <c r="N89" s="131"/>
      <c r="O89" s="123"/>
      <c r="P89" s="123"/>
      <c r="Q89" s="123"/>
      <c r="R89" s="123"/>
      <c r="S89" s="123"/>
      <c r="T89" s="123"/>
      <c r="U89" s="130"/>
      <c r="V89" s="123"/>
      <c r="W89" s="123"/>
      <c r="X89" s="123"/>
      <c r="Y89" s="123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69"/>
      <c r="AS89" s="127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29"/>
      <c r="BX89" s="127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29"/>
      <c r="DA89" s="127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3"/>
      <c r="EF89" s="127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3"/>
      <c r="FJ89" s="127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  <c r="GJ89" s="116"/>
      <c r="GK89" s="116"/>
      <c r="GL89" s="116"/>
      <c r="GM89" s="116"/>
      <c r="GN89" s="113"/>
      <c r="GO89" s="127"/>
      <c r="GP89" s="116"/>
      <c r="GQ89" s="116"/>
      <c r="GR89" s="116"/>
      <c r="GS89" s="116"/>
      <c r="GT89" s="116"/>
      <c r="GU89" s="116"/>
      <c r="GV89" s="116"/>
      <c r="GW89" s="116"/>
      <c r="GX89" s="116"/>
      <c r="GY89" s="116"/>
      <c r="GZ89" s="116"/>
      <c r="HA89" s="116"/>
      <c r="HB89" s="116"/>
      <c r="HC89" s="116"/>
      <c r="HD89" s="116"/>
      <c r="HE89" s="116"/>
      <c r="HF89" s="116"/>
      <c r="HG89" s="116"/>
      <c r="HH89" s="116"/>
      <c r="HI89" s="116"/>
      <c r="HJ89" s="116"/>
      <c r="HK89" s="116"/>
      <c r="HL89" s="116"/>
      <c r="HM89" s="116"/>
      <c r="HN89" s="116"/>
      <c r="HO89" s="116"/>
      <c r="HP89" s="116"/>
      <c r="HQ89" s="116"/>
      <c r="HR89" s="113"/>
      <c r="HS89" s="127"/>
      <c r="HT89" s="116"/>
      <c r="HU89" s="116"/>
      <c r="HV89" s="116"/>
      <c r="HW89" s="116"/>
      <c r="HX89" s="116"/>
      <c r="HY89" s="116"/>
      <c r="HZ89" s="116"/>
      <c r="IA89" s="116"/>
      <c r="IB89" s="116"/>
      <c r="IC89" s="116"/>
      <c r="ID89" s="116"/>
      <c r="IE89" s="116"/>
      <c r="IF89" s="116"/>
      <c r="IG89" s="116"/>
      <c r="IH89" s="116"/>
      <c r="II89" s="116"/>
      <c r="IJ89" s="116"/>
      <c r="IK89" s="116"/>
      <c r="IL89" s="116"/>
      <c r="IM89" s="116"/>
      <c r="IN89" s="116"/>
      <c r="IO89" s="116"/>
      <c r="IP89" s="116"/>
      <c r="IQ89" s="116"/>
      <c r="IR89" s="116"/>
      <c r="IS89" s="116"/>
      <c r="IT89" s="116"/>
      <c r="IU89" s="116"/>
      <c r="IV89" s="116"/>
      <c r="IW89" s="113"/>
      <c r="IX89" s="127"/>
      <c r="IY89" s="116"/>
      <c r="IZ89" s="116"/>
      <c r="JA89" s="116"/>
      <c r="JB89" s="116"/>
      <c r="JC89" s="116"/>
      <c r="JD89" s="116"/>
      <c r="JE89" s="116"/>
      <c r="JF89" s="116"/>
      <c r="JG89" s="116"/>
      <c r="JH89" s="116"/>
      <c r="JI89" s="116"/>
      <c r="JJ89" s="116"/>
      <c r="JK89" s="116"/>
      <c r="JL89" s="116"/>
      <c r="JM89" s="116"/>
      <c r="JN89" s="116"/>
      <c r="JO89" s="116"/>
      <c r="JP89" s="116"/>
      <c r="JQ89" s="116"/>
      <c r="JR89" s="116"/>
      <c r="JS89" s="116"/>
      <c r="JT89" s="116"/>
      <c r="JU89" s="116"/>
      <c r="JV89" s="116"/>
      <c r="JW89" s="116"/>
      <c r="JX89" s="116"/>
      <c r="JY89" s="116"/>
      <c r="JZ89" s="116"/>
      <c r="KA89" s="116"/>
      <c r="KB89" s="113"/>
      <c r="KC89" s="127"/>
      <c r="KD89" s="116"/>
      <c r="KE89" s="116"/>
      <c r="KF89" s="116"/>
      <c r="KG89" s="116"/>
      <c r="KH89" s="116"/>
      <c r="KI89" s="116"/>
      <c r="KJ89" s="116"/>
      <c r="KK89" s="116"/>
      <c r="KL89" s="116"/>
      <c r="KM89" s="116"/>
      <c r="KN89" s="116"/>
      <c r="KO89" s="116"/>
      <c r="KP89" s="116"/>
      <c r="KQ89" s="116"/>
      <c r="KR89" s="116"/>
      <c r="KS89" s="116"/>
      <c r="KT89" s="116"/>
      <c r="KU89" s="116"/>
      <c r="KV89" s="116"/>
      <c r="KW89" s="116"/>
      <c r="KX89" s="116"/>
      <c r="KY89" s="116"/>
      <c r="KZ89" s="116"/>
      <c r="LA89" s="116"/>
      <c r="LB89" s="116"/>
      <c r="LC89" s="116"/>
      <c r="LD89" s="116"/>
      <c r="LE89" s="116"/>
      <c r="LF89" s="113"/>
      <c r="LG89" s="127"/>
      <c r="LH89" s="116"/>
      <c r="LI89" s="116"/>
      <c r="LJ89" s="116"/>
      <c r="LK89" s="116"/>
      <c r="LL89" s="116"/>
      <c r="LM89" s="116"/>
      <c r="LN89" s="116"/>
      <c r="LO89" s="116"/>
      <c r="LP89" s="116"/>
      <c r="LQ89" s="116"/>
      <c r="LR89" s="116"/>
      <c r="LS89" s="116"/>
      <c r="LT89" s="116"/>
      <c r="LU89" s="116"/>
      <c r="LV89" s="116"/>
      <c r="LW89" s="116"/>
      <c r="LX89" s="116"/>
      <c r="LY89" s="116"/>
      <c r="LZ89" s="116"/>
      <c r="MA89" s="116"/>
      <c r="MB89" s="116"/>
      <c r="MC89" s="116"/>
      <c r="MD89" s="116"/>
      <c r="ME89" s="116"/>
      <c r="MF89" s="116"/>
      <c r="MG89" s="116"/>
      <c r="MH89" s="116"/>
      <c r="MI89" s="116"/>
      <c r="MJ89" s="116"/>
      <c r="MK89" s="113"/>
      <c r="ML89" s="127"/>
      <c r="MM89" s="116"/>
      <c r="MN89" s="116"/>
      <c r="MO89" s="116"/>
      <c r="MP89" s="116"/>
      <c r="MQ89" s="116"/>
      <c r="MR89" s="116"/>
      <c r="MS89" s="116"/>
      <c r="MT89" s="116"/>
      <c r="MU89" s="116"/>
      <c r="MV89" s="116"/>
      <c r="MW89" s="116"/>
      <c r="MX89" s="116"/>
      <c r="MY89" s="116"/>
      <c r="MZ89" s="116"/>
      <c r="NA89" s="116"/>
      <c r="NB89" s="116"/>
      <c r="NC89" s="116"/>
      <c r="ND89" s="116"/>
      <c r="NE89" s="116"/>
      <c r="NF89" s="116"/>
      <c r="NG89" s="116"/>
      <c r="NH89" s="116"/>
      <c r="NI89" s="116"/>
      <c r="NJ89" s="116"/>
      <c r="NK89" s="116"/>
      <c r="NL89" s="116"/>
      <c r="NM89" s="116"/>
      <c r="NN89" s="116"/>
      <c r="NO89" s="113"/>
      <c r="NP89" s="127"/>
      <c r="NQ89" s="116"/>
      <c r="NR89" s="116"/>
      <c r="NS89" s="116"/>
      <c r="NT89" s="116"/>
      <c r="NU89" s="116"/>
      <c r="NV89" s="116"/>
      <c r="NW89" s="116"/>
      <c r="NX89" s="116"/>
      <c r="NY89" s="116"/>
      <c r="NZ89" s="116"/>
      <c r="OA89" s="116"/>
      <c r="OB89" s="116"/>
      <c r="OC89" s="116"/>
      <c r="OD89" s="116"/>
      <c r="OE89" s="116"/>
      <c r="OF89" s="116"/>
      <c r="OG89" s="116"/>
      <c r="OH89" s="116"/>
      <c r="OI89" s="116"/>
      <c r="OJ89" s="116"/>
      <c r="OK89" s="116"/>
      <c r="OL89" s="116"/>
      <c r="OM89" s="116"/>
      <c r="ON89" s="116"/>
      <c r="OO89" s="116"/>
      <c r="OP89" s="116"/>
      <c r="OQ89" s="116"/>
      <c r="OR89" s="116"/>
      <c r="OS89" s="116"/>
      <c r="OT89" s="113"/>
    </row>
    <row r="90" spans="1:410" s="198" customFormat="1" ht="15.75" customHeight="1" x14ac:dyDescent="0.15">
      <c r="A90" s="1"/>
      <c r="B90" s="17">
        <v>1</v>
      </c>
      <c r="C90" s="17" t="s">
        <v>129</v>
      </c>
      <c r="D90" s="12" t="s">
        <v>213</v>
      </c>
      <c r="E90" s="12" t="s">
        <v>143</v>
      </c>
      <c r="F90" s="13" t="s">
        <v>19</v>
      </c>
      <c r="G90" s="43" t="s">
        <v>31</v>
      </c>
      <c r="H90" s="14">
        <f t="shared" ref="H90:H92" ca="1" si="19">RANDBETWEEN(10, 300)</f>
        <v>71</v>
      </c>
      <c r="I90" s="14">
        <f t="shared" ca="1" si="13"/>
        <v>3.55</v>
      </c>
      <c r="J90" s="173">
        <v>42583</v>
      </c>
      <c r="K90" s="173">
        <v>42622</v>
      </c>
      <c r="L90" s="15" t="s">
        <v>15</v>
      </c>
      <c r="M90" s="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3"/>
      <c r="AS90" s="127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29"/>
      <c r="BX90" s="127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29"/>
      <c r="DA90" s="127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3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3"/>
      <c r="FJ90" s="127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3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3"/>
      <c r="HS90" s="127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116"/>
      <c r="IO90" s="116"/>
      <c r="IP90" s="116"/>
      <c r="IQ90" s="116"/>
      <c r="IR90" s="116"/>
      <c r="IS90" s="116"/>
      <c r="IT90" s="116"/>
      <c r="IU90" s="116"/>
      <c r="IV90" s="116"/>
      <c r="IW90" s="113"/>
      <c r="IX90" s="127"/>
      <c r="IY90" s="116"/>
      <c r="IZ90" s="116"/>
      <c r="JA90" s="116"/>
      <c r="JB90" s="116"/>
      <c r="JC90" s="116"/>
      <c r="JD90" s="116"/>
      <c r="JE90" s="116"/>
      <c r="JF90" s="116"/>
      <c r="JG90" s="116"/>
      <c r="JH90" s="116"/>
      <c r="JI90" s="116"/>
      <c r="JJ90" s="116"/>
      <c r="JK90" s="116"/>
      <c r="JL90" s="116"/>
      <c r="JM90" s="116"/>
      <c r="JN90" s="116"/>
      <c r="JO90" s="116"/>
      <c r="JP90" s="116"/>
      <c r="JQ90" s="116"/>
      <c r="JR90" s="116"/>
      <c r="JS90" s="116"/>
      <c r="JT90" s="116"/>
      <c r="JU90" s="116"/>
      <c r="JV90" s="116"/>
      <c r="JW90" s="116"/>
      <c r="JX90" s="116"/>
      <c r="JY90" s="116"/>
      <c r="JZ90" s="116"/>
      <c r="KA90" s="116"/>
      <c r="KB90" s="113">
        <v>2</v>
      </c>
      <c r="KC90" s="116"/>
      <c r="KD90" s="116"/>
      <c r="KE90" s="116"/>
      <c r="KF90" s="116"/>
      <c r="KG90" s="116"/>
      <c r="KH90" s="116"/>
      <c r="KI90" s="116"/>
      <c r="KJ90" s="116"/>
      <c r="KK90" s="116"/>
      <c r="KL90" s="116"/>
      <c r="KM90" s="116"/>
      <c r="KN90" s="116"/>
      <c r="KO90" s="116"/>
      <c r="KP90" s="116"/>
      <c r="KQ90" s="116"/>
      <c r="KR90" s="116"/>
      <c r="KS90" s="116"/>
      <c r="KT90" s="116"/>
      <c r="KU90" s="116"/>
      <c r="KV90" s="116"/>
      <c r="KW90" s="116"/>
      <c r="KX90" s="116"/>
      <c r="KY90" s="116"/>
      <c r="KZ90" s="116"/>
      <c r="LA90" s="116"/>
      <c r="LB90" s="116"/>
      <c r="LC90" s="116"/>
      <c r="LD90" s="116"/>
      <c r="LE90" s="116"/>
      <c r="LF90" s="113">
        <v>1.6</v>
      </c>
      <c r="LG90" s="116"/>
      <c r="LH90" s="116"/>
      <c r="LI90" s="116"/>
      <c r="LJ90" s="116"/>
      <c r="LK90" s="116"/>
      <c r="LL90" s="116"/>
      <c r="LM90" s="116"/>
      <c r="LN90" s="116"/>
      <c r="LO90" s="116"/>
      <c r="LP90" s="116"/>
      <c r="LQ90" s="116"/>
      <c r="LR90" s="116"/>
      <c r="LS90" s="116"/>
      <c r="LT90" s="116"/>
      <c r="LU90" s="116"/>
      <c r="LV90" s="116"/>
      <c r="LW90" s="116"/>
      <c r="LX90" s="116"/>
      <c r="LY90" s="116"/>
      <c r="LZ90" s="116"/>
      <c r="MA90" s="116"/>
      <c r="MB90" s="116"/>
      <c r="MC90" s="116"/>
      <c r="MD90" s="116"/>
      <c r="ME90" s="116"/>
      <c r="MF90" s="116"/>
      <c r="MG90" s="116"/>
      <c r="MH90" s="116"/>
      <c r="MI90" s="116"/>
      <c r="MJ90" s="116"/>
      <c r="MK90" s="113"/>
      <c r="ML90" s="116"/>
      <c r="MM90" s="116"/>
      <c r="MN90" s="116"/>
      <c r="MO90" s="116"/>
      <c r="MP90" s="116"/>
      <c r="MQ90" s="116"/>
      <c r="MR90" s="116"/>
      <c r="MS90" s="116"/>
      <c r="MT90" s="116"/>
      <c r="MU90" s="116"/>
      <c r="MV90" s="116"/>
      <c r="MW90" s="116"/>
      <c r="MX90" s="116"/>
      <c r="MY90" s="116"/>
      <c r="MZ90" s="116"/>
      <c r="NA90" s="116"/>
      <c r="NB90" s="116"/>
      <c r="NC90" s="116"/>
      <c r="ND90" s="116"/>
      <c r="NE90" s="116"/>
      <c r="NF90" s="116"/>
      <c r="NG90" s="116"/>
      <c r="NH90" s="116"/>
      <c r="NI90" s="116"/>
      <c r="NJ90" s="116"/>
      <c r="NK90" s="116"/>
      <c r="NL90" s="116"/>
      <c r="NM90" s="116"/>
      <c r="NN90" s="116"/>
      <c r="NO90" s="113"/>
      <c r="NP90" s="116"/>
      <c r="NQ90" s="116"/>
      <c r="NR90" s="116"/>
      <c r="NS90" s="116"/>
      <c r="NT90" s="116"/>
      <c r="NU90" s="116"/>
      <c r="NV90" s="116"/>
      <c r="NW90" s="116"/>
      <c r="NX90" s="116"/>
      <c r="NY90" s="116"/>
      <c r="NZ90" s="116"/>
      <c r="OA90" s="116"/>
      <c r="OB90" s="116"/>
      <c r="OC90" s="116"/>
      <c r="OD90" s="116"/>
      <c r="OE90" s="116"/>
      <c r="OF90" s="116"/>
      <c r="OG90" s="116"/>
      <c r="OH90" s="116"/>
      <c r="OI90" s="116"/>
      <c r="OJ90" s="116"/>
      <c r="OK90" s="116"/>
      <c r="OL90" s="116"/>
      <c r="OM90" s="116"/>
      <c r="ON90" s="116"/>
      <c r="OO90" s="116"/>
      <c r="OP90" s="116"/>
      <c r="OQ90" s="116"/>
      <c r="OR90" s="116"/>
      <c r="OS90" s="116"/>
      <c r="OT90" s="113"/>
    </row>
    <row r="91" spans="1:410" s="199" customFormat="1" ht="15.75" customHeight="1" x14ac:dyDescent="0.15">
      <c r="A91" s="1"/>
      <c r="B91" s="17">
        <v>2</v>
      </c>
      <c r="C91" s="17" t="s">
        <v>16</v>
      </c>
      <c r="D91" s="12" t="s">
        <v>214</v>
      </c>
      <c r="E91" s="12" t="s">
        <v>103</v>
      </c>
      <c r="F91" s="13" t="s">
        <v>19</v>
      </c>
      <c r="G91" s="43" t="s">
        <v>31</v>
      </c>
      <c r="H91" s="14">
        <f t="shared" ca="1" si="19"/>
        <v>144</v>
      </c>
      <c r="I91" s="14">
        <f t="shared" ca="1" si="13"/>
        <v>7.2</v>
      </c>
      <c r="J91" s="173">
        <v>42583</v>
      </c>
      <c r="K91" s="173">
        <v>42978</v>
      </c>
      <c r="L91" s="15" t="s">
        <v>15</v>
      </c>
      <c r="M91" s="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3"/>
      <c r="AS91" s="127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29"/>
      <c r="BX91" s="127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29"/>
      <c r="DA91" s="127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3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3"/>
      <c r="FJ91" s="127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  <c r="GJ91" s="116"/>
      <c r="GK91" s="116"/>
      <c r="GL91" s="116"/>
      <c r="GM91" s="116"/>
      <c r="GN91" s="113"/>
      <c r="GO91" s="116"/>
      <c r="GP91" s="116"/>
      <c r="GQ91" s="116"/>
      <c r="GR91" s="116"/>
      <c r="GS91" s="116"/>
      <c r="GT91" s="116"/>
      <c r="GU91" s="116"/>
      <c r="GV91" s="116"/>
      <c r="GW91" s="116"/>
      <c r="GX91" s="116"/>
      <c r="GY91" s="116"/>
      <c r="GZ91" s="116"/>
      <c r="HA91" s="116"/>
      <c r="HB91" s="116"/>
      <c r="HC91" s="116"/>
      <c r="HD91" s="116"/>
      <c r="HE91" s="116"/>
      <c r="HF91" s="116"/>
      <c r="HG91" s="116"/>
      <c r="HH91" s="116"/>
      <c r="HI91" s="116"/>
      <c r="HJ91" s="116"/>
      <c r="HK91" s="116"/>
      <c r="HL91" s="116"/>
      <c r="HM91" s="116"/>
      <c r="HN91" s="116"/>
      <c r="HO91" s="116"/>
      <c r="HP91" s="116"/>
      <c r="HQ91" s="116"/>
      <c r="HR91" s="113"/>
      <c r="HS91" s="127"/>
      <c r="HT91" s="116"/>
      <c r="HU91" s="116"/>
      <c r="HV91" s="116"/>
      <c r="HW91" s="116"/>
      <c r="HX91" s="116"/>
      <c r="HY91" s="116"/>
      <c r="HZ91" s="116"/>
      <c r="IA91" s="116"/>
      <c r="IB91" s="116"/>
      <c r="IC91" s="116"/>
      <c r="ID91" s="116"/>
      <c r="IE91" s="116"/>
      <c r="IF91" s="116"/>
      <c r="IG91" s="116"/>
      <c r="IH91" s="116"/>
      <c r="II91" s="116"/>
      <c r="IJ91" s="116"/>
      <c r="IK91" s="116"/>
      <c r="IL91" s="116"/>
      <c r="IM91" s="116"/>
      <c r="IN91" s="116"/>
      <c r="IO91" s="116"/>
      <c r="IP91" s="116"/>
      <c r="IQ91" s="116"/>
      <c r="IR91" s="116"/>
      <c r="IS91" s="116"/>
      <c r="IT91" s="116"/>
      <c r="IU91" s="116"/>
      <c r="IV91" s="116"/>
      <c r="IW91" s="113"/>
      <c r="IX91" s="127"/>
      <c r="IY91" s="116"/>
      <c r="IZ91" s="116"/>
      <c r="JA91" s="116"/>
      <c r="JB91" s="116"/>
      <c r="JC91" s="116"/>
      <c r="JD91" s="116"/>
      <c r="JE91" s="116"/>
      <c r="JF91" s="116"/>
      <c r="JG91" s="116"/>
      <c r="JH91" s="116"/>
      <c r="JI91" s="116"/>
      <c r="JJ91" s="116"/>
      <c r="JK91" s="116"/>
      <c r="JL91" s="116"/>
      <c r="JM91" s="116"/>
      <c r="JN91" s="116"/>
      <c r="JO91" s="116"/>
      <c r="JP91" s="116"/>
      <c r="JQ91" s="116"/>
      <c r="JR91" s="116"/>
      <c r="JS91" s="116"/>
      <c r="JT91" s="116"/>
      <c r="JU91" s="116"/>
      <c r="JV91" s="116"/>
      <c r="JW91" s="116"/>
      <c r="JX91" s="116"/>
      <c r="JY91" s="116"/>
      <c r="JZ91" s="116"/>
      <c r="KA91" s="116"/>
      <c r="KB91" s="113">
        <v>0.2</v>
      </c>
      <c r="KC91" s="116"/>
      <c r="KD91" s="116"/>
      <c r="KE91" s="116"/>
      <c r="KF91" s="116"/>
      <c r="KG91" s="116"/>
      <c r="KH91" s="116"/>
      <c r="KI91" s="116"/>
      <c r="KJ91" s="116"/>
      <c r="KK91" s="116"/>
      <c r="KL91" s="116"/>
      <c r="KM91" s="116"/>
      <c r="KN91" s="116"/>
      <c r="KO91" s="116"/>
      <c r="KP91" s="116"/>
      <c r="KQ91" s="116"/>
      <c r="KR91" s="116"/>
      <c r="KS91" s="116"/>
      <c r="KT91" s="116"/>
      <c r="KU91" s="116"/>
      <c r="KV91" s="116"/>
      <c r="KW91" s="116"/>
      <c r="KX91" s="116"/>
      <c r="KY91" s="116"/>
      <c r="KZ91" s="116"/>
      <c r="LA91" s="116"/>
      <c r="LB91" s="116"/>
      <c r="LC91" s="116"/>
      <c r="LD91" s="116"/>
      <c r="LE91" s="116"/>
      <c r="LF91" s="113">
        <v>0.25</v>
      </c>
      <c r="LG91" s="116"/>
      <c r="LH91" s="116"/>
      <c r="LI91" s="116"/>
      <c r="LJ91" s="116"/>
      <c r="LK91" s="116"/>
      <c r="LL91" s="116"/>
      <c r="LM91" s="116"/>
      <c r="LN91" s="116"/>
      <c r="LO91" s="116"/>
      <c r="LP91" s="116"/>
      <c r="LQ91" s="116"/>
      <c r="LR91" s="116"/>
      <c r="LS91" s="116"/>
      <c r="LT91" s="116"/>
      <c r="LU91" s="116"/>
      <c r="LV91" s="116"/>
      <c r="LW91" s="116"/>
      <c r="LX91" s="116"/>
      <c r="LY91" s="116"/>
      <c r="LZ91" s="116"/>
      <c r="MA91" s="116"/>
      <c r="MB91" s="116"/>
      <c r="MC91" s="116"/>
      <c r="MD91" s="116"/>
      <c r="ME91" s="116"/>
      <c r="MF91" s="116"/>
      <c r="MG91" s="116"/>
      <c r="MH91" s="116"/>
      <c r="MI91" s="116"/>
      <c r="MJ91" s="116"/>
      <c r="MK91" s="113"/>
      <c r="ML91" s="116"/>
      <c r="MM91" s="116"/>
      <c r="MN91" s="116"/>
      <c r="MO91" s="116"/>
      <c r="MP91" s="116"/>
      <c r="MQ91" s="116"/>
      <c r="MR91" s="116"/>
      <c r="MS91" s="116"/>
      <c r="MT91" s="116"/>
      <c r="MU91" s="116"/>
      <c r="MV91" s="116"/>
      <c r="MW91" s="116"/>
      <c r="MX91" s="116"/>
      <c r="MY91" s="116"/>
      <c r="MZ91" s="116"/>
      <c r="NA91" s="116"/>
      <c r="NB91" s="116"/>
      <c r="NC91" s="116"/>
      <c r="ND91" s="116"/>
      <c r="NE91" s="116"/>
      <c r="NF91" s="116"/>
      <c r="NG91" s="116"/>
      <c r="NH91" s="116"/>
      <c r="NI91" s="116"/>
      <c r="NJ91" s="116"/>
      <c r="NK91" s="116"/>
      <c r="NL91" s="116"/>
      <c r="NM91" s="116"/>
      <c r="NN91" s="116"/>
      <c r="NO91" s="113"/>
      <c r="NP91" s="116"/>
      <c r="NQ91" s="116"/>
      <c r="NR91" s="116"/>
      <c r="NS91" s="116"/>
      <c r="NT91" s="116"/>
      <c r="NU91" s="116"/>
      <c r="NV91" s="116"/>
      <c r="NW91" s="116"/>
      <c r="NX91" s="116"/>
      <c r="NY91" s="116"/>
      <c r="NZ91" s="116"/>
      <c r="OA91" s="116"/>
      <c r="OB91" s="116"/>
      <c r="OC91" s="116"/>
      <c r="OD91" s="116"/>
      <c r="OE91" s="116"/>
      <c r="OF91" s="116"/>
      <c r="OG91" s="116"/>
      <c r="OH91" s="116"/>
      <c r="OI91" s="116"/>
      <c r="OJ91" s="116"/>
      <c r="OK91" s="116"/>
      <c r="OL91" s="116"/>
      <c r="OM91" s="116"/>
      <c r="ON91" s="116"/>
      <c r="OO91" s="116"/>
      <c r="OP91" s="116"/>
      <c r="OQ91" s="116"/>
      <c r="OR91" s="116"/>
      <c r="OS91" s="116"/>
      <c r="OT91" s="113"/>
    </row>
    <row r="92" spans="1:410" s="209" customFormat="1" ht="15.75" customHeight="1" x14ac:dyDescent="0.15">
      <c r="A92" s="1"/>
      <c r="B92" s="17">
        <v>3</v>
      </c>
      <c r="C92" s="17" t="s">
        <v>85</v>
      </c>
      <c r="D92" s="12" t="s">
        <v>215</v>
      </c>
      <c r="E92" s="12" t="s">
        <v>99</v>
      </c>
      <c r="F92" s="13" t="s">
        <v>19</v>
      </c>
      <c r="G92" s="43" t="s">
        <v>31</v>
      </c>
      <c r="H92" s="14">
        <f t="shared" ca="1" si="19"/>
        <v>122</v>
      </c>
      <c r="I92" s="14">
        <f t="shared" ca="1" si="13"/>
        <v>6.1</v>
      </c>
      <c r="J92" s="173">
        <v>42705</v>
      </c>
      <c r="K92" s="173">
        <v>42735</v>
      </c>
      <c r="L92" s="15" t="s">
        <v>15</v>
      </c>
      <c r="M92" s="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3"/>
      <c r="AS92" s="127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29"/>
      <c r="BX92" s="127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29"/>
      <c r="DA92" s="127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3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3"/>
      <c r="FJ92" s="127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3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3"/>
      <c r="HS92" s="127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116"/>
      <c r="IO92" s="116"/>
      <c r="IP92" s="116"/>
      <c r="IQ92" s="116"/>
      <c r="IR92" s="116"/>
      <c r="IS92" s="116"/>
      <c r="IT92" s="116"/>
      <c r="IU92" s="116"/>
      <c r="IV92" s="116"/>
      <c r="IW92" s="113"/>
      <c r="IX92" s="127"/>
      <c r="IY92" s="116"/>
      <c r="IZ92" s="116"/>
      <c r="JA92" s="116"/>
      <c r="JB92" s="116"/>
      <c r="JC92" s="116"/>
      <c r="JD92" s="116"/>
      <c r="JE92" s="116"/>
      <c r="JF92" s="116"/>
      <c r="JG92" s="116"/>
      <c r="JH92" s="116"/>
      <c r="JI92" s="116"/>
      <c r="JJ92" s="116"/>
      <c r="JK92" s="116"/>
      <c r="JL92" s="116"/>
      <c r="JM92" s="116"/>
      <c r="JN92" s="116"/>
      <c r="JO92" s="116"/>
      <c r="JP92" s="116"/>
      <c r="JQ92" s="116"/>
      <c r="JR92" s="116"/>
      <c r="JS92" s="116"/>
      <c r="JT92" s="116"/>
      <c r="JU92" s="116"/>
      <c r="JV92" s="116"/>
      <c r="JW92" s="116"/>
      <c r="JX92" s="116"/>
      <c r="JY92" s="116"/>
      <c r="JZ92" s="116"/>
      <c r="KA92" s="116"/>
      <c r="KB92" s="113"/>
      <c r="KC92" s="116"/>
      <c r="KD92" s="116"/>
      <c r="KE92" s="116"/>
      <c r="KF92" s="116"/>
      <c r="KG92" s="116"/>
      <c r="KH92" s="116"/>
      <c r="KI92" s="116"/>
      <c r="KJ92" s="116"/>
      <c r="KK92" s="116"/>
      <c r="KL92" s="116"/>
      <c r="KM92" s="116"/>
      <c r="KN92" s="116"/>
      <c r="KO92" s="116"/>
      <c r="KP92" s="116"/>
      <c r="KQ92" s="116"/>
      <c r="KR92" s="116"/>
      <c r="KS92" s="116"/>
      <c r="KT92" s="116"/>
      <c r="KU92" s="116"/>
      <c r="KV92" s="116"/>
      <c r="KW92" s="116"/>
      <c r="KX92" s="116"/>
      <c r="KY92" s="116"/>
      <c r="KZ92" s="116"/>
      <c r="LA92" s="116"/>
      <c r="LB92" s="116"/>
      <c r="LC92" s="116"/>
      <c r="LD92" s="116"/>
      <c r="LE92" s="116"/>
      <c r="LF92" s="113"/>
      <c r="LG92" s="116"/>
      <c r="LH92" s="116"/>
      <c r="LI92" s="116"/>
      <c r="LJ92" s="116"/>
      <c r="LK92" s="116"/>
      <c r="LL92" s="116"/>
      <c r="LM92" s="116"/>
      <c r="LN92" s="116"/>
      <c r="LO92" s="116"/>
      <c r="LP92" s="116"/>
      <c r="LQ92" s="116"/>
      <c r="LR92" s="116"/>
      <c r="LS92" s="116"/>
      <c r="LT92" s="116"/>
      <c r="LU92" s="116"/>
      <c r="LV92" s="116"/>
      <c r="LW92" s="116"/>
      <c r="LX92" s="116"/>
      <c r="LY92" s="116"/>
      <c r="LZ92" s="116"/>
      <c r="MA92" s="116"/>
      <c r="MB92" s="116"/>
      <c r="MC92" s="116"/>
      <c r="MD92" s="116"/>
      <c r="ME92" s="116"/>
      <c r="MF92" s="116"/>
      <c r="MG92" s="116"/>
      <c r="MH92" s="116"/>
      <c r="MI92" s="116"/>
      <c r="MJ92" s="116"/>
      <c r="MK92" s="113"/>
      <c r="ML92" s="116"/>
      <c r="MM92" s="116"/>
      <c r="MN92" s="116"/>
      <c r="MO92" s="116"/>
      <c r="MP92" s="116"/>
      <c r="MQ92" s="116"/>
      <c r="MR92" s="116"/>
      <c r="MS92" s="116"/>
      <c r="MT92" s="116"/>
      <c r="MU92" s="116"/>
      <c r="MV92" s="116"/>
      <c r="MW92" s="116"/>
      <c r="MX92" s="116"/>
      <c r="MY92" s="116"/>
      <c r="MZ92" s="116"/>
      <c r="NA92" s="116"/>
      <c r="NB92" s="116"/>
      <c r="NC92" s="116"/>
      <c r="ND92" s="116"/>
      <c r="NE92" s="116"/>
      <c r="NF92" s="116"/>
      <c r="NG92" s="116"/>
      <c r="NH92" s="116"/>
      <c r="NI92" s="116"/>
      <c r="NJ92" s="116"/>
      <c r="NK92" s="116"/>
      <c r="NL92" s="116"/>
      <c r="NM92" s="116"/>
      <c r="NN92" s="116"/>
      <c r="NO92" s="113"/>
      <c r="NP92" s="116"/>
      <c r="NQ92" s="116"/>
      <c r="NR92" s="116"/>
      <c r="NS92" s="116"/>
      <c r="NT92" s="116"/>
      <c r="NU92" s="116"/>
      <c r="NV92" s="116"/>
      <c r="NW92" s="116"/>
      <c r="NX92" s="116"/>
      <c r="NY92" s="116"/>
      <c r="NZ92" s="116"/>
      <c r="OA92" s="116"/>
      <c r="OB92" s="116"/>
      <c r="OC92" s="116"/>
      <c r="OD92" s="116"/>
      <c r="OE92" s="116"/>
      <c r="OF92" s="116"/>
      <c r="OG92" s="116"/>
      <c r="OH92" s="116"/>
      <c r="OI92" s="116"/>
      <c r="OJ92" s="116"/>
      <c r="OK92" s="116"/>
      <c r="OL92" s="116"/>
      <c r="OM92" s="116"/>
      <c r="ON92" s="116"/>
      <c r="OO92" s="116"/>
      <c r="OP92" s="116"/>
      <c r="OQ92" s="116"/>
      <c r="OR92" s="116"/>
      <c r="OS92" s="116"/>
      <c r="OT92" s="113">
        <v>0.2</v>
      </c>
    </row>
    <row r="93" spans="1:410" s="153" customFormat="1" ht="15.75" customHeight="1" x14ac:dyDescent="0.15">
      <c r="A93" s="1"/>
      <c r="B93" s="17"/>
      <c r="C93" s="17"/>
      <c r="D93" s="12"/>
      <c r="E93" s="12"/>
      <c r="F93" s="13" t="s">
        <v>19</v>
      </c>
      <c r="G93" s="43"/>
      <c r="H93" s="14"/>
      <c r="I93" s="14"/>
      <c r="J93" s="173"/>
      <c r="K93" s="173"/>
      <c r="L93" s="15"/>
      <c r="M93" s="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3"/>
      <c r="AS93" s="127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29"/>
      <c r="BX93" s="127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29"/>
      <c r="DA93" s="127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3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3"/>
      <c r="FJ93" s="127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3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  <c r="HQ93" s="116"/>
      <c r="HR93" s="113"/>
      <c r="HS93" s="127"/>
      <c r="HT93" s="116"/>
      <c r="HU93" s="116"/>
      <c r="HV93" s="116"/>
      <c r="HW93" s="116"/>
      <c r="HX93" s="116"/>
      <c r="HY93" s="116"/>
      <c r="HZ93" s="116"/>
      <c r="IA93" s="116"/>
      <c r="IB93" s="116"/>
      <c r="IC93" s="116"/>
      <c r="ID93" s="116"/>
      <c r="IE93" s="116"/>
      <c r="IF93" s="116"/>
      <c r="IG93" s="116"/>
      <c r="IH93" s="116"/>
      <c r="II93" s="116"/>
      <c r="IJ93" s="116"/>
      <c r="IK93" s="116"/>
      <c r="IL93" s="116"/>
      <c r="IM93" s="116"/>
      <c r="IN93" s="116"/>
      <c r="IO93" s="116"/>
      <c r="IP93" s="116"/>
      <c r="IQ93" s="116"/>
      <c r="IR93" s="116"/>
      <c r="IS93" s="116"/>
      <c r="IT93" s="116"/>
      <c r="IU93" s="116"/>
      <c r="IV93" s="116"/>
      <c r="IW93" s="113"/>
      <c r="IX93" s="127"/>
      <c r="IY93" s="116"/>
      <c r="IZ93" s="116"/>
      <c r="JA93" s="116"/>
      <c r="JB93" s="116"/>
      <c r="JC93" s="116"/>
      <c r="JD93" s="116"/>
      <c r="JE93" s="116"/>
      <c r="JF93" s="116"/>
      <c r="JG93" s="116"/>
      <c r="JH93" s="116"/>
      <c r="JI93" s="116"/>
      <c r="JJ93" s="116"/>
      <c r="JK93" s="116"/>
      <c r="JL93" s="116"/>
      <c r="JM93" s="116"/>
      <c r="JN93" s="116"/>
      <c r="JO93" s="116"/>
      <c r="JP93" s="116"/>
      <c r="JQ93" s="116"/>
      <c r="JR93" s="116"/>
      <c r="JS93" s="116"/>
      <c r="JT93" s="116"/>
      <c r="JU93" s="116"/>
      <c r="JV93" s="116"/>
      <c r="JW93" s="116"/>
      <c r="JX93" s="116"/>
      <c r="JY93" s="116"/>
      <c r="JZ93" s="116"/>
      <c r="KA93" s="116"/>
      <c r="KB93" s="113"/>
      <c r="KC93" s="116"/>
      <c r="KD93" s="116"/>
      <c r="KE93" s="116"/>
      <c r="KF93" s="116"/>
      <c r="KG93" s="116"/>
      <c r="KH93" s="116"/>
      <c r="KI93" s="116"/>
      <c r="KJ93" s="116"/>
      <c r="KK93" s="116"/>
      <c r="KL93" s="116"/>
      <c r="KM93" s="116"/>
      <c r="KN93" s="116"/>
      <c r="KO93" s="116"/>
      <c r="KP93" s="116"/>
      <c r="KQ93" s="116"/>
      <c r="KR93" s="116"/>
      <c r="KS93" s="116"/>
      <c r="KT93" s="116"/>
      <c r="KU93" s="116"/>
      <c r="KV93" s="116"/>
      <c r="KW93" s="116"/>
      <c r="KX93" s="116"/>
      <c r="KY93" s="116"/>
      <c r="KZ93" s="116"/>
      <c r="LA93" s="116"/>
      <c r="LB93" s="116"/>
      <c r="LC93" s="116"/>
      <c r="LD93" s="116"/>
      <c r="LE93" s="116"/>
      <c r="LF93" s="113"/>
      <c r="LG93" s="116"/>
      <c r="LH93" s="116"/>
      <c r="LI93" s="116"/>
      <c r="LJ93" s="116"/>
      <c r="LK93" s="116"/>
      <c r="LL93" s="116"/>
      <c r="LM93" s="116"/>
      <c r="LN93" s="116"/>
      <c r="LO93" s="116"/>
      <c r="LP93" s="116"/>
      <c r="LQ93" s="116"/>
      <c r="LR93" s="116"/>
      <c r="LS93" s="116"/>
      <c r="LT93" s="116"/>
      <c r="LU93" s="116"/>
      <c r="LV93" s="116"/>
      <c r="LW93" s="116"/>
      <c r="LX93" s="116"/>
      <c r="LY93" s="116"/>
      <c r="LZ93" s="116"/>
      <c r="MA93" s="116"/>
      <c r="MB93" s="116"/>
      <c r="MC93" s="116"/>
      <c r="MD93" s="116"/>
      <c r="ME93" s="116"/>
      <c r="MF93" s="116"/>
      <c r="MG93" s="116"/>
      <c r="MH93" s="116"/>
      <c r="MI93" s="116"/>
      <c r="MJ93" s="116"/>
      <c r="MK93" s="113"/>
      <c r="ML93" s="116"/>
      <c r="MM93" s="116"/>
      <c r="MN93" s="116"/>
      <c r="MO93" s="116"/>
      <c r="MP93" s="116"/>
      <c r="MQ93" s="116"/>
      <c r="MR93" s="116"/>
      <c r="MS93" s="116"/>
      <c r="MT93" s="116"/>
      <c r="MU93" s="116"/>
      <c r="MV93" s="116"/>
      <c r="MW93" s="116"/>
      <c r="MX93" s="116"/>
      <c r="MY93" s="116"/>
      <c r="MZ93" s="116"/>
      <c r="NA93" s="116"/>
      <c r="NB93" s="116"/>
      <c r="NC93" s="116"/>
      <c r="ND93" s="116"/>
      <c r="NE93" s="116"/>
      <c r="NF93" s="116"/>
      <c r="NG93" s="116"/>
      <c r="NH93" s="116"/>
      <c r="NI93" s="116"/>
      <c r="NJ93" s="116"/>
      <c r="NK93" s="116"/>
      <c r="NL93" s="116"/>
      <c r="NM93" s="116"/>
      <c r="NN93" s="116"/>
      <c r="NO93" s="113"/>
      <c r="NP93" s="116"/>
      <c r="NQ93" s="116"/>
      <c r="NR93" s="116"/>
      <c r="NS93" s="116"/>
      <c r="NT93" s="116"/>
      <c r="NU93" s="116"/>
      <c r="NV93" s="116"/>
      <c r="NW93" s="116"/>
      <c r="NX93" s="116"/>
      <c r="NY93" s="116"/>
      <c r="NZ93" s="116"/>
      <c r="OA93" s="116"/>
      <c r="OB93" s="116"/>
      <c r="OC93" s="116"/>
      <c r="OD93" s="116"/>
      <c r="OE93" s="116"/>
      <c r="OF93" s="116"/>
      <c r="OG93" s="116"/>
      <c r="OH93" s="116"/>
      <c r="OI93" s="116"/>
      <c r="OJ93" s="116"/>
      <c r="OK93" s="116"/>
      <c r="OL93" s="116"/>
      <c r="OM93" s="116"/>
      <c r="ON93" s="116"/>
      <c r="OO93" s="116"/>
      <c r="OP93" s="116"/>
      <c r="OQ93" s="116"/>
      <c r="OR93" s="116"/>
      <c r="OS93" s="116"/>
      <c r="OT93" s="113"/>
    </row>
    <row r="94" spans="1:410" s="47" customFormat="1" ht="3" customHeight="1" x14ac:dyDescent="0.15">
      <c r="A94" s="1"/>
      <c r="B94" s="20"/>
      <c r="C94" s="20"/>
      <c r="D94" s="21"/>
      <c r="E94" s="12" t="s">
        <v>99</v>
      </c>
      <c r="F94" s="22"/>
      <c r="G94" s="44"/>
      <c r="H94" s="23"/>
      <c r="I94" s="23"/>
      <c r="J94" s="176"/>
      <c r="K94" s="176"/>
      <c r="L94" s="25"/>
      <c r="M94" s="26"/>
      <c r="N94" s="131"/>
      <c r="O94" s="123"/>
      <c r="P94" s="123"/>
      <c r="Q94" s="123"/>
      <c r="R94" s="123"/>
      <c r="S94" s="123"/>
      <c r="T94" s="123"/>
      <c r="U94" s="130"/>
      <c r="V94" s="123"/>
      <c r="W94" s="123"/>
      <c r="X94" s="123"/>
      <c r="Y94" s="123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2"/>
      <c r="AS94" s="127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29"/>
      <c r="BX94" s="127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29"/>
      <c r="DA94" s="127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29"/>
      <c r="EF94" s="127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29"/>
      <c r="FJ94" s="127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6"/>
      <c r="GK94" s="116"/>
      <c r="GL94" s="116"/>
      <c r="GM94" s="116"/>
      <c r="GN94" s="129"/>
      <c r="GO94" s="127"/>
      <c r="GP94" s="116"/>
      <c r="GQ94" s="116"/>
      <c r="GR94" s="116"/>
      <c r="GS94" s="116"/>
      <c r="GT94" s="116"/>
      <c r="GU94" s="116"/>
      <c r="GV94" s="116"/>
      <c r="GW94" s="116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6"/>
      <c r="HK94" s="116"/>
      <c r="HL94" s="116"/>
      <c r="HM94" s="116"/>
      <c r="HN94" s="116"/>
      <c r="HO94" s="116"/>
      <c r="HP94" s="116"/>
      <c r="HQ94" s="116"/>
      <c r="HR94" s="129"/>
      <c r="HS94" s="127"/>
      <c r="HT94" s="116"/>
      <c r="HU94" s="116"/>
      <c r="HV94" s="116"/>
      <c r="HW94" s="116"/>
      <c r="HX94" s="116"/>
      <c r="HY94" s="116"/>
      <c r="HZ94" s="116"/>
      <c r="IA94" s="116"/>
      <c r="IB94" s="116"/>
      <c r="IC94" s="116"/>
      <c r="ID94" s="116"/>
      <c r="IE94" s="116"/>
      <c r="IF94" s="116"/>
      <c r="IG94" s="116"/>
      <c r="IH94" s="116"/>
      <c r="II94" s="116"/>
      <c r="IJ94" s="116"/>
      <c r="IK94" s="116"/>
      <c r="IL94" s="116"/>
      <c r="IM94" s="116"/>
      <c r="IN94" s="116"/>
      <c r="IO94" s="116"/>
      <c r="IP94" s="116"/>
      <c r="IQ94" s="116"/>
      <c r="IR94" s="116"/>
      <c r="IS94" s="116"/>
      <c r="IT94" s="116"/>
      <c r="IU94" s="116"/>
      <c r="IV94" s="116"/>
      <c r="IW94" s="129"/>
      <c r="IX94" s="127"/>
      <c r="IY94" s="116"/>
      <c r="IZ94" s="116"/>
      <c r="JA94" s="116"/>
      <c r="JB94" s="116"/>
      <c r="JC94" s="116"/>
      <c r="JD94" s="116"/>
      <c r="JE94" s="116"/>
      <c r="JF94" s="116"/>
      <c r="JG94" s="116"/>
      <c r="JH94" s="116"/>
      <c r="JI94" s="116"/>
      <c r="JJ94" s="116"/>
      <c r="JK94" s="116"/>
      <c r="JL94" s="116"/>
      <c r="JM94" s="116"/>
      <c r="JN94" s="116"/>
      <c r="JO94" s="116"/>
      <c r="JP94" s="116"/>
      <c r="JQ94" s="116"/>
      <c r="JR94" s="116"/>
      <c r="JS94" s="116"/>
      <c r="JT94" s="116"/>
      <c r="JU94" s="116"/>
      <c r="JV94" s="116"/>
      <c r="JW94" s="116"/>
      <c r="JX94" s="116"/>
      <c r="JY94" s="116"/>
      <c r="JZ94" s="116"/>
      <c r="KA94" s="116"/>
      <c r="KB94" s="129"/>
      <c r="KC94" s="127"/>
      <c r="KD94" s="116"/>
      <c r="KE94" s="116"/>
      <c r="KF94" s="116"/>
      <c r="KG94" s="116"/>
      <c r="KH94" s="116"/>
      <c r="KI94" s="116"/>
      <c r="KJ94" s="116"/>
      <c r="KK94" s="116"/>
      <c r="KL94" s="116"/>
      <c r="KM94" s="116"/>
      <c r="KN94" s="116"/>
      <c r="KO94" s="116"/>
      <c r="KP94" s="116"/>
      <c r="KQ94" s="116"/>
      <c r="KR94" s="116"/>
      <c r="KS94" s="116"/>
      <c r="KT94" s="116"/>
      <c r="KU94" s="116"/>
      <c r="KV94" s="116"/>
      <c r="KW94" s="116"/>
      <c r="KX94" s="116"/>
      <c r="KY94" s="116"/>
      <c r="KZ94" s="116"/>
      <c r="LA94" s="116"/>
      <c r="LB94" s="116"/>
      <c r="LC94" s="116"/>
      <c r="LD94" s="116"/>
      <c r="LE94" s="116"/>
      <c r="LF94" s="129"/>
      <c r="LG94" s="127"/>
      <c r="LH94" s="116"/>
      <c r="LI94" s="116"/>
      <c r="LJ94" s="116"/>
      <c r="LK94" s="116"/>
      <c r="LL94" s="116"/>
      <c r="LM94" s="116"/>
      <c r="LN94" s="116"/>
      <c r="LO94" s="116"/>
      <c r="LP94" s="116"/>
      <c r="LQ94" s="116"/>
      <c r="LR94" s="116"/>
      <c r="LS94" s="116"/>
      <c r="LT94" s="116"/>
      <c r="LU94" s="116"/>
      <c r="LV94" s="116"/>
      <c r="LW94" s="116"/>
      <c r="LX94" s="116"/>
      <c r="LY94" s="116"/>
      <c r="LZ94" s="116"/>
      <c r="MA94" s="116"/>
      <c r="MB94" s="116"/>
      <c r="MC94" s="116"/>
      <c r="MD94" s="116"/>
      <c r="ME94" s="116"/>
      <c r="MF94" s="116"/>
      <c r="MG94" s="116"/>
      <c r="MH94" s="116"/>
      <c r="MI94" s="116"/>
      <c r="MJ94" s="116"/>
      <c r="MK94" s="129"/>
      <c r="ML94" s="127"/>
      <c r="MM94" s="116"/>
      <c r="MN94" s="116"/>
      <c r="MO94" s="116"/>
      <c r="MP94" s="116"/>
      <c r="MQ94" s="116"/>
      <c r="MR94" s="116"/>
      <c r="MS94" s="116"/>
      <c r="MT94" s="116"/>
      <c r="MU94" s="116"/>
      <c r="MV94" s="116"/>
      <c r="MW94" s="116"/>
      <c r="MX94" s="116"/>
      <c r="MY94" s="116"/>
      <c r="MZ94" s="116"/>
      <c r="NA94" s="116"/>
      <c r="NB94" s="116"/>
      <c r="NC94" s="116"/>
      <c r="ND94" s="116"/>
      <c r="NE94" s="116"/>
      <c r="NF94" s="116"/>
      <c r="NG94" s="116"/>
      <c r="NH94" s="116"/>
      <c r="NI94" s="116"/>
      <c r="NJ94" s="116"/>
      <c r="NK94" s="116"/>
      <c r="NL94" s="116"/>
      <c r="NM94" s="116"/>
      <c r="NN94" s="116"/>
      <c r="NO94" s="129"/>
      <c r="NP94" s="127"/>
      <c r="NQ94" s="116"/>
      <c r="NR94" s="116"/>
      <c r="NS94" s="116"/>
      <c r="NT94" s="116"/>
      <c r="NU94" s="116"/>
      <c r="NV94" s="116"/>
      <c r="NW94" s="116"/>
      <c r="NX94" s="116"/>
      <c r="NY94" s="116"/>
      <c r="NZ94" s="116"/>
      <c r="OA94" s="116"/>
      <c r="OB94" s="116"/>
      <c r="OC94" s="116"/>
      <c r="OD94" s="116"/>
      <c r="OE94" s="116"/>
      <c r="OF94" s="116"/>
      <c r="OG94" s="116"/>
      <c r="OH94" s="116"/>
      <c r="OI94" s="116"/>
      <c r="OJ94" s="116"/>
      <c r="OK94" s="116"/>
      <c r="OL94" s="116"/>
      <c r="OM94" s="116"/>
      <c r="ON94" s="116"/>
      <c r="OO94" s="116"/>
      <c r="OP94" s="116"/>
      <c r="OQ94" s="116"/>
      <c r="OR94" s="116"/>
      <c r="OS94" s="116"/>
      <c r="OT94" s="129"/>
    </row>
    <row r="95" spans="1:410" ht="15.75" customHeight="1" x14ac:dyDescent="0.15">
      <c r="A95" s="1"/>
      <c r="B95" s="17">
        <v>1</v>
      </c>
      <c r="C95" s="17" t="s">
        <v>29</v>
      </c>
      <c r="D95" s="12" t="s">
        <v>216</v>
      </c>
      <c r="E95" s="12"/>
      <c r="F95" s="13" t="s">
        <v>28</v>
      </c>
      <c r="G95" s="43" t="s">
        <v>26</v>
      </c>
      <c r="H95" s="14"/>
      <c r="I95" s="14"/>
      <c r="J95" s="124"/>
      <c r="K95" s="124"/>
      <c r="L95" s="15" t="s">
        <v>18</v>
      </c>
      <c r="M95" s="16">
        <v>1</v>
      </c>
      <c r="N95" s="164"/>
      <c r="O95" s="162"/>
      <c r="P95" s="162"/>
      <c r="Q95" s="162"/>
      <c r="R95" s="162"/>
      <c r="S95" s="162"/>
      <c r="T95" s="162"/>
      <c r="U95" s="163"/>
      <c r="V95" s="162"/>
      <c r="W95" s="162"/>
      <c r="X95" s="162"/>
      <c r="Y95" s="162"/>
      <c r="Z95" s="163"/>
      <c r="AA95" s="163"/>
      <c r="AB95" s="163"/>
      <c r="AC95" s="163"/>
      <c r="AD95" s="163"/>
      <c r="AE95" s="163"/>
      <c r="AF95" s="163"/>
      <c r="AG95" s="163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29"/>
      <c r="AS95" s="127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29"/>
      <c r="BX95" s="127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61"/>
      <c r="CZ95" s="129"/>
      <c r="DA95" s="127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29"/>
      <c r="EF95" s="127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29"/>
      <c r="FJ95" s="127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116"/>
      <c r="GK95" s="116"/>
      <c r="GL95" s="116"/>
      <c r="GM95" s="116"/>
      <c r="GN95" s="129"/>
      <c r="GO95" s="127"/>
      <c r="GP95" s="116"/>
      <c r="GQ95" s="116"/>
      <c r="GR95" s="116"/>
      <c r="GS95" s="116"/>
      <c r="GT95" s="116"/>
      <c r="GU95" s="116"/>
      <c r="GV95" s="116"/>
      <c r="GW95" s="116"/>
      <c r="GX95" s="116"/>
      <c r="GY95" s="116"/>
      <c r="GZ95" s="116"/>
      <c r="HA95" s="116"/>
      <c r="HB95" s="116"/>
      <c r="HC95" s="116"/>
      <c r="HD95" s="116"/>
      <c r="HE95" s="116"/>
      <c r="HF95" s="116"/>
      <c r="HG95" s="116"/>
      <c r="HH95" s="116"/>
      <c r="HI95" s="116"/>
      <c r="HJ95" s="116"/>
      <c r="HK95" s="116"/>
      <c r="HL95" s="116"/>
      <c r="HM95" s="116"/>
      <c r="HN95" s="116"/>
      <c r="HO95" s="116"/>
      <c r="HP95" s="116"/>
      <c r="HQ95" s="116"/>
      <c r="HR95" s="129"/>
      <c r="HS95" s="127"/>
      <c r="HT95" s="116"/>
      <c r="HU95" s="116"/>
      <c r="HV95" s="116"/>
      <c r="HW95" s="116"/>
      <c r="HX95" s="116"/>
      <c r="HY95" s="116"/>
      <c r="HZ95" s="116"/>
      <c r="IA95" s="116"/>
      <c r="IB95" s="116"/>
      <c r="IC95" s="116"/>
      <c r="ID95" s="116"/>
      <c r="IE95" s="116"/>
      <c r="IF95" s="116"/>
      <c r="IG95" s="116"/>
      <c r="IH95" s="116"/>
      <c r="II95" s="116"/>
      <c r="IJ95" s="116"/>
      <c r="IK95" s="116"/>
      <c r="IL95" s="116"/>
      <c r="IM95" s="116"/>
      <c r="IN95" s="116"/>
      <c r="IO95" s="116"/>
      <c r="IP95" s="116"/>
      <c r="IQ95" s="116"/>
      <c r="IR95" s="116"/>
      <c r="IS95" s="116"/>
      <c r="IT95" s="116"/>
      <c r="IU95" s="116"/>
      <c r="IV95" s="116"/>
      <c r="IW95" s="129"/>
      <c r="IX95" s="127"/>
      <c r="IY95" s="116"/>
      <c r="IZ95" s="116"/>
      <c r="JA95" s="116"/>
      <c r="JB95" s="116"/>
      <c r="JC95" s="116"/>
      <c r="JD95" s="116"/>
      <c r="JE95" s="116"/>
      <c r="JF95" s="116"/>
      <c r="JG95" s="116"/>
      <c r="JH95" s="116"/>
      <c r="JI95" s="116"/>
      <c r="JJ95" s="116"/>
      <c r="JK95" s="116"/>
      <c r="JL95" s="116"/>
      <c r="JM95" s="116"/>
      <c r="JN95" s="116"/>
      <c r="JO95" s="116"/>
      <c r="JP95" s="116"/>
      <c r="JQ95" s="116"/>
      <c r="JR95" s="116"/>
      <c r="JS95" s="116"/>
      <c r="JT95" s="116"/>
      <c r="JU95" s="116"/>
      <c r="JV95" s="116"/>
      <c r="JW95" s="116"/>
      <c r="JX95" s="116"/>
      <c r="JY95" s="116"/>
      <c r="JZ95" s="116"/>
      <c r="KA95" s="116"/>
      <c r="KB95" s="129"/>
      <c r="KC95" s="127"/>
      <c r="KD95" s="116"/>
      <c r="KE95" s="116"/>
      <c r="KF95" s="116"/>
      <c r="KG95" s="116"/>
      <c r="KH95" s="116"/>
      <c r="KI95" s="116"/>
      <c r="KJ95" s="116"/>
      <c r="KK95" s="116"/>
      <c r="KL95" s="116"/>
      <c r="KM95" s="116"/>
      <c r="KN95" s="116"/>
      <c r="KO95" s="116"/>
      <c r="KP95" s="116"/>
      <c r="KQ95" s="116"/>
      <c r="KR95" s="116"/>
      <c r="KS95" s="116"/>
      <c r="KT95" s="116"/>
      <c r="KU95" s="116"/>
      <c r="KV95" s="116"/>
      <c r="KW95" s="116"/>
      <c r="KX95" s="116"/>
      <c r="KY95" s="116"/>
      <c r="KZ95" s="116"/>
      <c r="LA95" s="116"/>
      <c r="LB95" s="116"/>
      <c r="LC95" s="116"/>
      <c r="LD95" s="116"/>
      <c r="LE95" s="116"/>
      <c r="LF95" s="129"/>
      <c r="LG95" s="127"/>
      <c r="LH95" s="116"/>
      <c r="LI95" s="116"/>
      <c r="LJ95" s="116"/>
      <c r="LK95" s="116"/>
      <c r="LL95" s="116"/>
      <c r="LM95" s="116"/>
      <c r="LN95" s="116"/>
      <c r="LO95" s="116"/>
      <c r="LP95" s="116"/>
      <c r="LQ95" s="116"/>
      <c r="LR95" s="116"/>
      <c r="LS95" s="116"/>
      <c r="LT95" s="116"/>
      <c r="LU95" s="116"/>
      <c r="LV95" s="116"/>
      <c r="LW95" s="116"/>
      <c r="LX95" s="116"/>
      <c r="LY95" s="116"/>
      <c r="LZ95" s="116"/>
      <c r="MA95" s="116"/>
      <c r="MB95" s="116"/>
      <c r="MC95" s="116"/>
      <c r="MD95" s="116"/>
      <c r="ME95" s="116"/>
      <c r="MF95" s="116"/>
      <c r="MG95" s="116"/>
      <c r="MH95" s="116"/>
      <c r="MI95" s="116"/>
      <c r="MJ95" s="116"/>
      <c r="MK95" s="129"/>
      <c r="ML95" s="127"/>
      <c r="MM95" s="116"/>
      <c r="MN95" s="116"/>
      <c r="MO95" s="116"/>
      <c r="MP95" s="116"/>
      <c r="MQ95" s="116"/>
      <c r="MR95" s="116"/>
      <c r="MS95" s="116"/>
      <c r="MT95" s="116"/>
      <c r="MU95" s="116"/>
      <c r="MV95" s="116"/>
      <c r="MW95" s="116"/>
      <c r="MX95" s="116"/>
      <c r="MY95" s="116"/>
      <c r="MZ95" s="116"/>
      <c r="NA95" s="116"/>
      <c r="NB95" s="116"/>
      <c r="NC95" s="116"/>
      <c r="ND95" s="116"/>
      <c r="NE95" s="116"/>
      <c r="NF95" s="116"/>
      <c r="NG95" s="116"/>
      <c r="NH95" s="116"/>
      <c r="NI95" s="116"/>
      <c r="NJ95" s="116"/>
      <c r="NK95" s="116"/>
      <c r="NL95" s="116"/>
      <c r="NM95" s="116"/>
      <c r="NN95" s="116"/>
      <c r="NO95" s="129"/>
      <c r="NP95" s="127"/>
      <c r="NQ95" s="116"/>
      <c r="NR95" s="116"/>
      <c r="NS95" s="116"/>
      <c r="NT95" s="116"/>
      <c r="NU95" s="116"/>
      <c r="NV95" s="116"/>
      <c r="NW95" s="116"/>
      <c r="NX95" s="116"/>
      <c r="NY95" s="116"/>
      <c r="NZ95" s="116"/>
      <c r="OA95" s="116"/>
      <c r="OB95" s="116"/>
      <c r="OC95" s="116"/>
      <c r="OD95" s="116"/>
      <c r="OE95" s="116"/>
      <c r="OF95" s="116"/>
      <c r="OG95" s="116"/>
      <c r="OH95" s="116"/>
      <c r="OI95" s="116"/>
      <c r="OJ95" s="116"/>
      <c r="OK95" s="116"/>
      <c r="OL95" s="116"/>
      <c r="OM95" s="116"/>
      <c r="ON95" s="116"/>
      <c r="OO95" s="116"/>
      <c r="OP95" s="116"/>
      <c r="OQ95" s="116"/>
      <c r="OR95" s="116"/>
      <c r="OS95" s="116"/>
      <c r="OT95" s="129"/>
    </row>
    <row r="96" spans="1:410" ht="15.75" customHeight="1" x14ac:dyDescent="0.15">
      <c r="A96" s="1"/>
      <c r="B96" s="17">
        <f t="shared" ref="B96:B106" si="20">B95+1</f>
        <v>2</v>
      </c>
      <c r="C96" s="17" t="s">
        <v>29</v>
      </c>
      <c r="D96" s="12" t="s">
        <v>217</v>
      </c>
      <c r="E96" s="12"/>
      <c r="F96" s="13" t="s">
        <v>28</v>
      </c>
      <c r="G96" s="43" t="s">
        <v>25</v>
      </c>
      <c r="H96" s="14"/>
      <c r="I96" s="14"/>
      <c r="J96" s="124"/>
      <c r="K96" s="124"/>
      <c r="L96" s="15" t="s">
        <v>18</v>
      </c>
      <c r="M96" s="16">
        <v>1</v>
      </c>
      <c r="N96" s="164"/>
      <c r="O96" s="162"/>
      <c r="P96" s="162"/>
      <c r="Q96" s="162"/>
      <c r="R96" s="162"/>
      <c r="S96" s="162"/>
      <c r="T96" s="162"/>
      <c r="U96" s="163"/>
      <c r="V96" s="162"/>
      <c r="W96" s="162"/>
      <c r="X96" s="162"/>
      <c r="Y96" s="162"/>
      <c r="Z96" s="163"/>
      <c r="AA96" s="163"/>
      <c r="AB96" s="163"/>
      <c r="AC96" s="163"/>
      <c r="AD96" s="163"/>
      <c r="AE96" s="163"/>
      <c r="AF96" s="163"/>
      <c r="AG96" s="163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29"/>
      <c r="AS96" s="127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29"/>
      <c r="BX96" s="127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61"/>
      <c r="CZ96" s="129"/>
      <c r="DA96" s="127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29"/>
      <c r="EF96" s="127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29"/>
      <c r="FJ96" s="127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29"/>
      <c r="GO96" s="127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  <c r="HQ96" s="116"/>
      <c r="HR96" s="129"/>
      <c r="HS96" s="127"/>
      <c r="HT96" s="116"/>
      <c r="HU96" s="116"/>
      <c r="HV96" s="116"/>
      <c r="HW96" s="116"/>
      <c r="HX96" s="116"/>
      <c r="HY96" s="116"/>
      <c r="HZ96" s="116"/>
      <c r="IA96" s="116"/>
      <c r="IB96" s="116"/>
      <c r="IC96" s="116"/>
      <c r="ID96" s="116"/>
      <c r="IE96" s="116"/>
      <c r="IF96" s="116"/>
      <c r="IG96" s="116"/>
      <c r="IH96" s="116"/>
      <c r="II96" s="116"/>
      <c r="IJ96" s="116"/>
      <c r="IK96" s="116"/>
      <c r="IL96" s="116"/>
      <c r="IM96" s="116"/>
      <c r="IN96" s="116"/>
      <c r="IO96" s="116"/>
      <c r="IP96" s="116"/>
      <c r="IQ96" s="116"/>
      <c r="IR96" s="116"/>
      <c r="IS96" s="116"/>
      <c r="IT96" s="116"/>
      <c r="IU96" s="116"/>
      <c r="IV96" s="116"/>
      <c r="IW96" s="129"/>
      <c r="IX96" s="127"/>
      <c r="IY96" s="116"/>
      <c r="IZ96" s="116"/>
      <c r="JA96" s="116"/>
      <c r="JB96" s="116"/>
      <c r="JC96" s="116"/>
      <c r="JD96" s="116"/>
      <c r="JE96" s="116"/>
      <c r="JF96" s="116"/>
      <c r="JG96" s="116"/>
      <c r="JH96" s="116"/>
      <c r="JI96" s="116"/>
      <c r="JJ96" s="116"/>
      <c r="JK96" s="116"/>
      <c r="JL96" s="116"/>
      <c r="JM96" s="116"/>
      <c r="JN96" s="116"/>
      <c r="JO96" s="116"/>
      <c r="JP96" s="116"/>
      <c r="JQ96" s="116"/>
      <c r="JR96" s="116"/>
      <c r="JS96" s="116"/>
      <c r="JT96" s="116"/>
      <c r="JU96" s="116"/>
      <c r="JV96" s="116"/>
      <c r="JW96" s="116"/>
      <c r="JX96" s="116"/>
      <c r="JY96" s="116"/>
      <c r="JZ96" s="116"/>
      <c r="KA96" s="116"/>
      <c r="KB96" s="129"/>
      <c r="KC96" s="127"/>
      <c r="KD96" s="116"/>
      <c r="KE96" s="116"/>
      <c r="KF96" s="116"/>
      <c r="KG96" s="116"/>
      <c r="KH96" s="116"/>
      <c r="KI96" s="116"/>
      <c r="KJ96" s="116"/>
      <c r="KK96" s="116"/>
      <c r="KL96" s="116"/>
      <c r="KM96" s="116"/>
      <c r="KN96" s="116"/>
      <c r="KO96" s="116"/>
      <c r="KP96" s="116"/>
      <c r="KQ96" s="116"/>
      <c r="KR96" s="116"/>
      <c r="KS96" s="116"/>
      <c r="KT96" s="116"/>
      <c r="KU96" s="116"/>
      <c r="KV96" s="116"/>
      <c r="KW96" s="116"/>
      <c r="KX96" s="116"/>
      <c r="KY96" s="116"/>
      <c r="KZ96" s="116"/>
      <c r="LA96" s="116"/>
      <c r="LB96" s="116"/>
      <c r="LC96" s="116"/>
      <c r="LD96" s="116"/>
      <c r="LE96" s="116"/>
      <c r="LF96" s="129"/>
      <c r="LG96" s="127"/>
      <c r="LH96" s="116"/>
      <c r="LI96" s="116"/>
      <c r="LJ96" s="116"/>
      <c r="LK96" s="116"/>
      <c r="LL96" s="116"/>
      <c r="LM96" s="116"/>
      <c r="LN96" s="116"/>
      <c r="LO96" s="116"/>
      <c r="LP96" s="116"/>
      <c r="LQ96" s="116"/>
      <c r="LR96" s="116"/>
      <c r="LS96" s="116"/>
      <c r="LT96" s="116"/>
      <c r="LU96" s="116"/>
      <c r="LV96" s="116"/>
      <c r="LW96" s="116"/>
      <c r="LX96" s="116"/>
      <c r="LY96" s="116"/>
      <c r="LZ96" s="116"/>
      <c r="MA96" s="116"/>
      <c r="MB96" s="116"/>
      <c r="MC96" s="116"/>
      <c r="MD96" s="116"/>
      <c r="ME96" s="116"/>
      <c r="MF96" s="116"/>
      <c r="MG96" s="116"/>
      <c r="MH96" s="116"/>
      <c r="MI96" s="116"/>
      <c r="MJ96" s="116"/>
      <c r="MK96" s="129"/>
      <c r="ML96" s="127"/>
      <c r="MM96" s="116"/>
      <c r="MN96" s="116"/>
      <c r="MO96" s="116"/>
      <c r="MP96" s="116"/>
      <c r="MQ96" s="116"/>
      <c r="MR96" s="116"/>
      <c r="MS96" s="116"/>
      <c r="MT96" s="116"/>
      <c r="MU96" s="116"/>
      <c r="MV96" s="116"/>
      <c r="MW96" s="116"/>
      <c r="MX96" s="116"/>
      <c r="MY96" s="116"/>
      <c r="MZ96" s="116"/>
      <c r="NA96" s="116"/>
      <c r="NB96" s="116"/>
      <c r="NC96" s="116"/>
      <c r="ND96" s="116"/>
      <c r="NE96" s="116"/>
      <c r="NF96" s="116"/>
      <c r="NG96" s="116"/>
      <c r="NH96" s="116"/>
      <c r="NI96" s="116"/>
      <c r="NJ96" s="116"/>
      <c r="NK96" s="116"/>
      <c r="NL96" s="116"/>
      <c r="NM96" s="116"/>
      <c r="NN96" s="116"/>
      <c r="NO96" s="129"/>
      <c r="NP96" s="127"/>
      <c r="NQ96" s="116"/>
      <c r="NR96" s="116"/>
      <c r="NS96" s="116"/>
      <c r="NT96" s="116"/>
      <c r="NU96" s="116"/>
      <c r="NV96" s="116"/>
      <c r="NW96" s="116"/>
      <c r="NX96" s="116"/>
      <c r="NY96" s="116"/>
      <c r="NZ96" s="116"/>
      <c r="OA96" s="116"/>
      <c r="OB96" s="116"/>
      <c r="OC96" s="116"/>
      <c r="OD96" s="116"/>
      <c r="OE96" s="116"/>
      <c r="OF96" s="116"/>
      <c r="OG96" s="116"/>
      <c r="OH96" s="116"/>
      <c r="OI96" s="116"/>
      <c r="OJ96" s="116"/>
      <c r="OK96" s="116"/>
      <c r="OL96" s="116"/>
      <c r="OM96" s="116"/>
      <c r="ON96" s="116"/>
      <c r="OO96" s="116"/>
      <c r="OP96" s="116"/>
      <c r="OQ96" s="116"/>
      <c r="OR96" s="116"/>
      <c r="OS96" s="116"/>
      <c r="OT96" s="129"/>
    </row>
    <row r="97" spans="1:410" ht="15.75" customHeight="1" x14ac:dyDescent="0.15">
      <c r="A97" s="1"/>
      <c r="B97" s="17">
        <f t="shared" si="20"/>
        <v>3</v>
      </c>
      <c r="C97" s="17" t="s">
        <v>29</v>
      </c>
      <c r="D97" s="12" t="s">
        <v>218</v>
      </c>
      <c r="E97" s="12"/>
      <c r="F97" s="13" t="s">
        <v>28</v>
      </c>
      <c r="G97" s="43" t="s">
        <v>27</v>
      </c>
      <c r="H97" s="14"/>
      <c r="I97" s="14"/>
      <c r="J97" s="124"/>
      <c r="K97" s="124"/>
      <c r="L97" s="15" t="s">
        <v>18</v>
      </c>
      <c r="M97" s="16">
        <v>1</v>
      </c>
      <c r="N97" s="164"/>
      <c r="O97" s="162"/>
      <c r="P97" s="162"/>
      <c r="Q97" s="162"/>
      <c r="R97" s="162"/>
      <c r="S97" s="162"/>
      <c r="T97" s="162"/>
      <c r="U97" s="163"/>
      <c r="V97" s="162"/>
      <c r="W97" s="162"/>
      <c r="X97" s="162"/>
      <c r="Y97" s="162"/>
      <c r="Z97" s="163"/>
      <c r="AA97" s="163"/>
      <c r="AB97" s="163"/>
      <c r="AC97" s="163"/>
      <c r="AD97" s="163"/>
      <c r="AE97" s="163"/>
      <c r="AF97" s="163"/>
      <c r="AG97" s="163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29"/>
      <c r="AS97" s="127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29"/>
      <c r="BX97" s="127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61"/>
      <c r="CZ97" s="129"/>
      <c r="DA97" s="127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29"/>
      <c r="EF97" s="127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29"/>
      <c r="FJ97" s="127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  <c r="FV97" s="116"/>
      <c r="FW97" s="116"/>
      <c r="FX97" s="116"/>
      <c r="FY97" s="116"/>
      <c r="FZ97" s="116"/>
      <c r="GA97" s="116"/>
      <c r="GB97" s="116"/>
      <c r="GC97" s="116"/>
      <c r="GD97" s="116"/>
      <c r="GE97" s="116"/>
      <c r="GF97" s="116"/>
      <c r="GG97" s="116"/>
      <c r="GH97" s="116"/>
      <c r="GI97" s="116"/>
      <c r="GJ97" s="116"/>
      <c r="GK97" s="116"/>
      <c r="GL97" s="116"/>
      <c r="GM97" s="116"/>
      <c r="GN97" s="129"/>
      <c r="GO97" s="127"/>
      <c r="GP97" s="116"/>
      <c r="GQ97" s="116"/>
      <c r="GR97" s="116"/>
      <c r="GS97" s="116"/>
      <c r="GT97" s="116"/>
      <c r="GU97" s="116"/>
      <c r="GV97" s="116"/>
      <c r="GW97" s="116"/>
      <c r="GX97" s="116"/>
      <c r="GY97" s="116"/>
      <c r="GZ97" s="116"/>
      <c r="HA97" s="116"/>
      <c r="HB97" s="116"/>
      <c r="HC97" s="116"/>
      <c r="HD97" s="116"/>
      <c r="HE97" s="116"/>
      <c r="HF97" s="116"/>
      <c r="HG97" s="116"/>
      <c r="HH97" s="116"/>
      <c r="HI97" s="116"/>
      <c r="HJ97" s="116"/>
      <c r="HK97" s="116"/>
      <c r="HL97" s="116"/>
      <c r="HM97" s="116"/>
      <c r="HN97" s="116"/>
      <c r="HO97" s="116"/>
      <c r="HP97" s="116"/>
      <c r="HQ97" s="116"/>
      <c r="HR97" s="129"/>
      <c r="HS97" s="127"/>
      <c r="HT97" s="116"/>
      <c r="HU97" s="116"/>
      <c r="HV97" s="116"/>
      <c r="HW97" s="116"/>
      <c r="HX97" s="116"/>
      <c r="HY97" s="116"/>
      <c r="HZ97" s="116"/>
      <c r="IA97" s="116"/>
      <c r="IB97" s="116"/>
      <c r="IC97" s="116"/>
      <c r="ID97" s="116"/>
      <c r="IE97" s="116"/>
      <c r="IF97" s="116"/>
      <c r="IG97" s="116"/>
      <c r="IH97" s="116"/>
      <c r="II97" s="116"/>
      <c r="IJ97" s="116"/>
      <c r="IK97" s="116"/>
      <c r="IL97" s="116"/>
      <c r="IM97" s="116"/>
      <c r="IN97" s="116"/>
      <c r="IO97" s="116"/>
      <c r="IP97" s="116"/>
      <c r="IQ97" s="116"/>
      <c r="IR97" s="116"/>
      <c r="IS97" s="116"/>
      <c r="IT97" s="116"/>
      <c r="IU97" s="116"/>
      <c r="IV97" s="116"/>
      <c r="IW97" s="129"/>
      <c r="IX97" s="127"/>
      <c r="IY97" s="116"/>
      <c r="IZ97" s="116"/>
      <c r="JA97" s="116"/>
      <c r="JB97" s="116"/>
      <c r="JC97" s="116"/>
      <c r="JD97" s="116"/>
      <c r="JE97" s="116"/>
      <c r="JF97" s="116"/>
      <c r="JG97" s="116"/>
      <c r="JH97" s="116"/>
      <c r="JI97" s="116"/>
      <c r="JJ97" s="116"/>
      <c r="JK97" s="116"/>
      <c r="JL97" s="116"/>
      <c r="JM97" s="116"/>
      <c r="JN97" s="116"/>
      <c r="JO97" s="116"/>
      <c r="JP97" s="116"/>
      <c r="JQ97" s="116"/>
      <c r="JR97" s="116"/>
      <c r="JS97" s="116"/>
      <c r="JT97" s="116"/>
      <c r="JU97" s="116"/>
      <c r="JV97" s="116"/>
      <c r="JW97" s="116"/>
      <c r="JX97" s="116"/>
      <c r="JY97" s="116"/>
      <c r="JZ97" s="116"/>
      <c r="KA97" s="116"/>
      <c r="KB97" s="129"/>
      <c r="KC97" s="127"/>
      <c r="KD97" s="116"/>
      <c r="KE97" s="116"/>
      <c r="KF97" s="116"/>
      <c r="KG97" s="116"/>
      <c r="KH97" s="116"/>
      <c r="KI97" s="116"/>
      <c r="KJ97" s="116"/>
      <c r="KK97" s="116"/>
      <c r="KL97" s="116"/>
      <c r="KM97" s="116"/>
      <c r="KN97" s="116"/>
      <c r="KO97" s="116"/>
      <c r="KP97" s="116"/>
      <c r="KQ97" s="116"/>
      <c r="KR97" s="116"/>
      <c r="KS97" s="116"/>
      <c r="KT97" s="116"/>
      <c r="KU97" s="116"/>
      <c r="KV97" s="116"/>
      <c r="KW97" s="116"/>
      <c r="KX97" s="116"/>
      <c r="KY97" s="116"/>
      <c r="KZ97" s="116"/>
      <c r="LA97" s="116"/>
      <c r="LB97" s="116"/>
      <c r="LC97" s="116"/>
      <c r="LD97" s="116"/>
      <c r="LE97" s="116"/>
      <c r="LF97" s="129"/>
      <c r="LG97" s="127"/>
      <c r="LH97" s="116"/>
      <c r="LI97" s="116"/>
      <c r="LJ97" s="116"/>
      <c r="LK97" s="116"/>
      <c r="LL97" s="116"/>
      <c r="LM97" s="116"/>
      <c r="LN97" s="116"/>
      <c r="LO97" s="116"/>
      <c r="LP97" s="116"/>
      <c r="LQ97" s="116"/>
      <c r="LR97" s="116"/>
      <c r="LS97" s="116"/>
      <c r="LT97" s="116"/>
      <c r="LU97" s="116"/>
      <c r="LV97" s="116"/>
      <c r="LW97" s="116"/>
      <c r="LX97" s="116"/>
      <c r="LY97" s="116"/>
      <c r="LZ97" s="116"/>
      <c r="MA97" s="116"/>
      <c r="MB97" s="116"/>
      <c r="MC97" s="116"/>
      <c r="MD97" s="116"/>
      <c r="ME97" s="116"/>
      <c r="MF97" s="116"/>
      <c r="MG97" s="116"/>
      <c r="MH97" s="116"/>
      <c r="MI97" s="116"/>
      <c r="MJ97" s="116"/>
      <c r="MK97" s="129"/>
      <c r="ML97" s="127"/>
      <c r="MM97" s="116"/>
      <c r="MN97" s="116"/>
      <c r="MO97" s="116"/>
      <c r="MP97" s="116"/>
      <c r="MQ97" s="116"/>
      <c r="MR97" s="116"/>
      <c r="MS97" s="116"/>
      <c r="MT97" s="116"/>
      <c r="MU97" s="116"/>
      <c r="MV97" s="116"/>
      <c r="MW97" s="116"/>
      <c r="MX97" s="116"/>
      <c r="MY97" s="116"/>
      <c r="MZ97" s="116"/>
      <c r="NA97" s="116"/>
      <c r="NB97" s="116"/>
      <c r="NC97" s="116"/>
      <c r="ND97" s="116"/>
      <c r="NE97" s="116"/>
      <c r="NF97" s="116"/>
      <c r="NG97" s="116"/>
      <c r="NH97" s="116"/>
      <c r="NI97" s="116"/>
      <c r="NJ97" s="116"/>
      <c r="NK97" s="116"/>
      <c r="NL97" s="116"/>
      <c r="NM97" s="116"/>
      <c r="NN97" s="116"/>
      <c r="NO97" s="129"/>
      <c r="NP97" s="127"/>
      <c r="NQ97" s="116"/>
      <c r="NR97" s="116"/>
      <c r="NS97" s="116"/>
      <c r="NT97" s="116"/>
      <c r="NU97" s="116"/>
      <c r="NV97" s="116"/>
      <c r="NW97" s="116"/>
      <c r="NX97" s="116"/>
      <c r="NY97" s="116"/>
      <c r="NZ97" s="116"/>
      <c r="OA97" s="116"/>
      <c r="OB97" s="116"/>
      <c r="OC97" s="116"/>
      <c r="OD97" s="116"/>
      <c r="OE97" s="116"/>
      <c r="OF97" s="116"/>
      <c r="OG97" s="116"/>
      <c r="OH97" s="116"/>
      <c r="OI97" s="116"/>
      <c r="OJ97" s="116"/>
      <c r="OK97" s="116"/>
      <c r="OL97" s="116"/>
      <c r="OM97" s="116"/>
      <c r="ON97" s="116"/>
      <c r="OO97" s="116"/>
      <c r="OP97" s="116"/>
      <c r="OQ97" s="116"/>
      <c r="OR97" s="116"/>
      <c r="OS97" s="116"/>
      <c r="OT97" s="129"/>
    </row>
    <row r="98" spans="1:410" ht="15.75" customHeight="1" x14ac:dyDescent="0.15">
      <c r="A98" s="1"/>
      <c r="B98" s="17">
        <f t="shared" si="20"/>
        <v>4</v>
      </c>
      <c r="C98" s="17" t="s">
        <v>29</v>
      </c>
      <c r="D98" s="12" t="s">
        <v>219</v>
      </c>
      <c r="E98" s="12"/>
      <c r="F98" s="13" t="s">
        <v>28</v>
      </c>
      <c r="G98" s="43" t="s">
        <v>27</v>
      </c>
      <c r="H98" s="14"/>
      <c r="I98" s="14"/>
      <c r="J98" s="124"/>
      <c r="K98" s="124"/>
      <c r="L98" s="15" t="s">
        <v>18</v>
      </c>
      <c r="M98" s="16">
        <v>1</v>
      </c>
      <c r="N98" s="164"/>
      <c r="O98" s="162"/>
      <c r="P98" s="162"/>
      <c r="Q98" s="162"/>
      <c r="R98" s="162"/>
      <c r="S98" s="162"/>
      <c r="T98" s="162"/>
      <c r="U98" s="163"/>
      <c r="V98" s="162"/>
      <c r="W98" s="162"/>
      <c r="X98" s="162"/>
      <c r="Y98" s="162"/>
      <c r="Z98" s="163"/>
      <c r="AA98" s="163"/>
      <c r="AB98" s="163"/>
      <c r="AC98" s="163"/>
      <c r="AD98" s="163"/>
      <c r="AE98" s="163"/>
      <c r="AF98" s="163"/>
      <c r="AG98" s="163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29"/>
      <c r="AS98" s="127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29"/>
      <c r="BX98" s="127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61"/>
      <c r="CZ98" s="129"/>
      <c r="DA98" s="127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29"/>
      <c r="EF98" s="127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29"/>
      <c r="FJ98" s="127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29"/>
      <c r="GO98" s="127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  <c r="HQ98" s="116"/>
      <c r="HR98" s="129"/>
      <c r="HS98" s="127"/>
      <c r="HT98" s="116"/>
      <c r="HU98" s="116"/>
      <c r="HV98" s="116"/>
      <c r="HW98" s="116"/>
      <c r="HX98" s="116"/>
      <c r="HY98" s="116"/>
      <c r="HZ98" s="116"/>
      <c r="IA98" s="116"/>
      <c r="IB98" s="116"/>
      <c r="IC98" s="116"/>
      <c r="ID98" s="116"/>
      <c r="IE98" s="116"/>
      <c r="IF98" s="116"/>
      <c r="IG98" s="116"/>
      <c r="IH98" s="116"/>
      <c r="II98" s="116"/>
      <c r="IJ98" s="116"/>
      <c r="IK98" s="116"/>
      <c r="IL98" s="116"/>
      <c r="IM98" s="116"/>
      <c r="IN98" s="116"/>
      <c r="IO98" s="116"/>
      <c r="IP98" s="116"/>
      <c r="IQ98" s="116"/>
      <c r="IR98" s="116"/>
      <c r="IS98" s="116"/>
      <c r="IT98" s="116"/>
      <c r="IU98" s="116"/>
      <c r="IV98" s="116"/>
      <c r="IW98" s="129"/>
      <c r="IX98" s="127"/>
      <c r="IY98" s="116"/>
      <c r="IZ98" s="116"/>
      <c r="JA98" s="116"/>
      <c r="JB98" s="116"/>
      <c r="JC98" s="116"/>
      <c r="JD98" s="116"/>
      <c r="JE98" s="116"/>
      <c r="JF98" s="116"/>
      <c r="JG98" s="116"/>
      <c r="JH98" s="116"/>
      <c r="JI98" s="116"/>
      <c r="JJ98" s="116"/>
      <c r="JK98" s="116"/>
      <c r="JL98" s="116"/>
      <c r="JM98" s="116"/>
      <c r="JN98" s="116"/>
      <c r="JO98" s="116"/>
      <c r="JP98" s="116"/>
      <c r="JQ98" s="116"/>
      <c r="JR98" s="116"/>
      <c r="JS98" s="116"/>
      <c r="JT98" s="116"/>
      <c r="JU98" s="116"/>
      <c r="JV98" s="116"/>
      <c r="JW98" s="116"/>
      <c r="JX98" s="116"/>
      <c r="JY98" s="116"/>
      <c r="JZ98" s="116"/>
      <c r="KA98" s="116"/>
      <c r="KB98" s="129"/>
      <c r="KC98" s="127"/>
      <c r="KD98" s="116"/>
      <c r="KE98" s="116"/>
      <c r="KF98" s="116"/>
      <c r="KG98" s="116"/>
      <c r="KH98" s="116"/>
      <c r="KI98" s="116"/>
      <c r="KJ98" s="116"/>
      <c r="KK98" s="116"/>
      <c r="KL98" s="116"/>
      <c r="KM98" s="116"/>
      <c r="KN98" s="116"/>
      <c r="KO98" s="116"/>
      <c r="KP98" s="116"/>
      <c r="KQ98" s="116"/>
      <c r="KR98" s="116"/>
      <c r="KS98" s="116"/>
      <c r="KT98" s="116"/>
      <c r="KU98" s="116"/>
      <c r="KV98" s="116"/>
      <c r="KW98" s="116"/>
      <c r="KX98" s="116"/>
      <c r="KY98" s="116"/>
      <c r="KZ98" s="116"/>
      <c r="LA98" s="116"/>
      <c r="LB98" s="116"/>
      <c r="LC98" s="116"/>
      <c r="LD98" s="116"/>
      <c r="LE98" s="116"/>
      <c r="LF98" s="129"/>
      <c r="LG98" s="127"/>
      <c r="LH98" s="116"/>
      <c r="LI98" s="116"/>
      <c r="LJ98" s="116"/>
      <c r="LK98" s="116"/>
      <c r="LL98" s="116"/>
      <c r="LM98" s="116"/>
      <c r="LN98" s="116"/>
      <c r="LO98" s="116"/>
      <c r="LP98" s="116"/>
      <c r="LQ98" s="116"/>
      <c r="LR98" s="116"/>
      <c r="LS98" s="116"/>
      <c r="LT98" s="116"/>
      <c r="LU98" s="116"/>
      <c r="LV98" s="116"/>
      <c r="LW98" s="116"/>
      <c r="LX98" s="116"/>
      <c r="LY98" s="116"/>
      <c r="LZ98" s="116"/>
      <c r="MA98" s="116"/>
      <c r="MB98" s="116"/>
      <c r="MC98" s="116"/>
      <c r="MD98" s="116"/>
      <c r="ME98" s="116"/>
      <c r="MF98" s="116"/>
      <c r="MG98" s="116"/>
      <c r="MH98" s="116"/>
      <c r="MI98" s="116"/>
      <c r="MJ98" s="116"/>
      <c r="MK98" s="129"/>
      <c r="ML98" s="127"/>
      <c r="MM98" s="116"/>
      <c r="MN98" s="116"/>
      <c r="MO98" s="116"/>
      <c r="MP98" s="116"/>
      <c r="MQ98" s="116"/>
      <c r="MR98" s="116"/>
      <c r="MS98" s="116"/>
      <c r="MT98" s="116"/>
      <c r="MU98" s="116"/>
      <c r="MV98" s="116"/>
      <c r="MW98" s="116"/>
      <c r="MX98" s="116"/>
      <c r="MY98" s="116"/>
      <c r="MZ98" s="116"/>
      <c r="NA98" s="116"/>
      <c r="NB98" s="116"/>
      <c r="NC98" s="116"/>
      <c r="ND98" s="116"/>
      <c r="NE98" s="116"/>
      <c r="NF98" s="116"/>
      <c r="NG98" s="116"/>
      <c r="NH98" s="116"/>
      <c r="NI98" s="116"/>
      <c r="NJ98" s="116"/>
      <c r="NK98" s="116"/>
      <c r="NL98" s="116"/>
      <c r="NM98" s="116"/>
      <c r="NN98" s="116"/>
      <c r="NO98" s="129"/>
      <c r="NP98" s="127"/>
      <c r="NQ98" s="116"/>
      <c r="NR98" s="116"/>
      <c r="NS98" s="116"/>
      <c r="NT98" s="116"/>
      <c r="NU98" s="116"/>
      <c r="NV98" s="116"/>
      <c r="NW98" s="116"/>
      <c r="NX98" s="116"/>
      <c r="NY98" s="116"/>
      <c r="NZ98" s="116"/>
      <c r="OA98" s="116"/>
      <c r="OB98" s="116"/>
      <c r="OC98" s="116"/>
      <c r="OD98" s="116"/>
      <c r="OE98" s="116"/>
      <c r="OF98" s="116"/>
      <c r="OG98" s="116"/>
      <c r="OH98" s="116"/>
      <c r="OI98" s="116"/>
      <c r="OJ98" s="116"/>
      <c r="OK98" s="116"/>
      <c r="OL98" s="116"/>
      <c r="OM98" s="116"/>
      <c r="ON98" s="116"/>
      <c r="OO98" s="116"/>
      <c r="OP98" s="116"/>
      <c r="OQ98" s="116"/>
      <c r="OR98" s="116"/>
      <c r="OS98" s="116"/>
      <c r="OT98" s="129"/>
    </row>
    <row r="99" spans="1:410" s="33" customFormat="1" ht="15.75" customHeight="1" x14ac:dyDescent="0.15">
      <c r="A99" s="1"/>
      <c r="B99" s="17">
        <f t="shared" si="20"/>
        <v>5</v>
      </c>
      <c r="C99" s="17" t="s">
        <v>29</v>
      </c>
      <c r="D99" s="12" t="s">
        <v>220</v>
      </c>
      <c r="E99" s="12"/>
      <c r="F99" s="13" t="s">
        <v>28</v>
      </c>
      <c r="G99" s="43" t="s">
        <v>17</v>
      </c>
      <c r="H99" s="14"/>
      <c r="I99" s="14"/>
      <c r="J99" s="124"/>
      <c r="K99" s="124"/>
      <c r="L99" s="15" t="s">
        <v>18</v>
      </c>
      <c r="M99" s="16">
        <v>1</v>
      </c>
      <c r="N99" s="164"/>
      <c r="O99" s="162"/>
      <c r="P99" s="162"/>
      <c r="Q99" s="162"/>
      <c r="R99" s="162"/>
      <c r="S99" s="162"/>
      <c r="T99" s="162"/>
      <c r="U99" s="163"/>
      <c r="V99" s="162"/>
      <c r="W99" s="162"/>
      <c r="X99" s="162"/>
      <c r="Y99" s="162"/>
      <c r="Z99" s="163"/>
      <c r="AA99" s="163"/>
      <c r="AB99" s="163"/>
      <c r="AC99" s="163"/>
      <c r="AD99" s="163"/>
      <c r="AE99" s="163"/>
      <c r="AF99" s="163"/>
      <c r="AG99" s="163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29"/>
      <c r="AS99" s="127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29"/>
      <c r="BX99" s="127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61"/>
      <c r="CZ99" s="129"/>
      <c r="DA99" s="127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29"/>
      <c r="EF99" s="127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29"/>
      <c r="FJ99" s="127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  <c r="FZ99" s="116"/>
      <c r="GA99" s="116"/>
      <c r="GB99" s="116"/>
      <c r="GC99" s="116"/>
      <c r="GD99" s="116"/>
      <c r="GE99" s="116"/>
      <c r="GF99" s="116"/>
      <c r="GG99" s="116"/>
      <c r="GH99" s="116"/>
      <c r="GI99" s="116"/>
      <c r="GJ99" s="116"/>
      <c r="GK99" s="116"/>
      <c r="GL99" s="116"/>
      <c r="GM99" s="116"/>
      <c r="GN99" s="129"/>
      <c r="GO99" s="127"/>
      <c r="GP99" s="116"/>
      <c r="GQ99" s="116"/>
      <c r="GR99" s="116"/>
      <c r="GS99" s="116"/>
      <c r="GT99" s="116"/>
      <c r="GU99" s="116"/>
      <c r="GV99" s="116"/>
      <c r="GW99" s="116"/>
      <c r="GX99" s="116"/>
      <c r="GY99" s="116"/>
      <c r="GZ99" s="116"/>
      <c r="HA99" s="116"/>
      <c r="HB99" s="116"/>
      <c r="HC99" s="116"/>
      <c r="HD99" s="116"/>
      <c r="HE99" s="116"/>
      <c r="HF99" s="116"/>
      <c r="HG99" s="116"/>
      <c r="HH99" s="116"/>
      <c r="HI99" s="116"/>
      <c r="HJ99" s="116"/>
      <c r="HK99" s="116"/>
      <c r="HL99" s="116"/>
      <c r="HM99" s="116"/>
      <c r="HN99" s="116"/>
      <c r="HO99" s="116"/>
      <c r="HP99" s="116"/>
      <c r="HQ99" s="116"/>
      <c r="HR99" s="129"/>
      <c r="HS99" s="127"/>
      <c r="HT99" s="116"/>
      <c r="HU99" s="116"/>
      <c r="HV99" s="116"/>
      <c r="HW99" s="116"/>
      <c r="HX99" s="116"/>
      <c r="HY99" s="116"/>
      <c r="HZ99" s="116"/>
      <c r="IA99" s="116"/>
      <c r="IB99" s="116"/>
      <c r="IC99" s="116"/>
      <c r="ID99" s="116"/>
      <c r="IE99" s="116"/>
      <c r="IF99" s="116"/>
      <c r="IG99" s="116"/>
      <c r="IH99" s="116"/>
      <c r="II99" s="116"/>
      <c r="IJ99" s="116"/>
      <c r="IK99" s="116"/>
      <c r="IL99" s="116"/>
      <c r="IM99" s="116"/>
      <c r="IN99" s="116"/>
      <c r="IO99" s="116"/>
      <c r="IP99" s="116"/>
      <c r="IQ99" s="116"/>
      <c r="IR99" s="116"/>
      <c r="IS99" s="116"/>
      <c r="IT99" s="116"/>
      <c r="IU99" s="116"/>
      <c r="IV99" s="116"/>
      <c r="IW99" s="129"/>
      <c r="IX99" s="127"/>
      <c r="IY99" s="116"/>
      <c r="IZ99" s="116"/>
      <c r="JA99" s="116"/>
      <c r="JB99" s="116"/>
      <c r="JC99" s="116"/>
      <c r="JD99" s="116"/>
      <c r="JE99" s="116"/>
      <c r="JF99" s="116"/>
      <c r="JG99" s="116"/>
      <c r="JH99" s="116"/>
      <c r="JI99" s="116"/>
      <c r="JJ99" s="116"/>
      <c r="JK99" s="116"/>
      <c r="JL99" s="116"/>
      <c r="JM99" s="116"/>
      <c r="JN99" s="116"/>
      <c r="JO99" s="116"/>
      <c r="JP99" s="116"/>
      <c r="JQ99" s="116"/>
      <c r="JR99" s="116"/>
      <c r="JS99" s="116"/>
      <c r="JT99" s="116"/>
      <c r="JU99" s="116"/>
      <c r="JV99" s="116"/>
      <c r="JW99" s="116"/>
      <c r="JX99" s="116"/>
      <c r="JY99" s="116"/>
      <c r="JZ99" s="116"/>
      <c r="KA99" s="116"/>
      <c r="KB99" s="129"/>
      <c r="KC99" s="127"/>
      <c r="KD99" s="116"/>
      <c r="KE99" s="116"/>
      <c r="KF99" s="116"/>
      <c r="KG99" s="116"/>
      <c r="KH99" s="116"/>
      <c r="KI99" s="116"/>
      <c r="KJ99" s="116"/>
      <c r="KK99" s="116"/>
      <c r="KL99" s="116"/>
      <c r="KM99" s="116"/>
      <c r="KN99" s="116"/>
      <c r="KO99" s="116"/>
      <c r="KP99" s="116"/>
      <c r="KQ99" s="116"/>
      <c r="KR99" s="116"/>
      <c r="KS99" s="116"/>
      <c r="KT99" s="116"/>
      <c r="KU99" s="116"/>
      <c r="KV99" s="116"/>
      <c r="KW99" s="116"/>
      <c r="KX99" s="116"/>
      <c r="KY99" s="116"/>
      <c r="KZ99" s="116"/>
      <c r="LA99" s="116"/>
      <c r="LB99" s="116"/>
      <c r="LC99" s="116"/>
      <c r="LD99" s="116"/>
      <c r="LE99" s="116"/>
      <c r="LF99" s="129"/>
      <c r="LG99" s="127"/>
      <c r="LH99" s="116"/>
      <c r="LI99" s="116"/>
      <c r="LJ99" s="116"/>
      <c r="LK99" s="116"/>
      <c r="LL99" s="116"/>
      <c r="LM99" s="116"/>
      <c r="LN99" s="116"/>
      <c r="LO99" s="116"/>
      <c r="LP99" s="116"/>
      <c r="LQ99" s="116"/>
      <c r="LR99" s="116"/>
      <c r="LS99" s="116"/>
      <c r="LT99" s="116"/>
      <c r="LU99" s="116"/>
      <c r="LV99" s="116"/>
      <c r="LW99" s="116"/>
      <c r="LX99" s="116"/>
      <c r="LY99" s="116"/>
      <c r="LZ99" s="116"/>
      <c r="MA99" s="116"/>
      <c r="MB99" s="116"/>
      <c r="MC99" s="116"/>
      <c r="MD99" s="116"/>
      <c r="ME99" s="116"/>
      <c r="MF99" s="116"/>
      <c r="MG99" s="116"/>
      <c r="MH99" s="116"/>
      <c r="MI99" s="116"/>
      <c r="MJ99" s="116"/>
      <c r="MK99" s="129"/>
      <c r="ML99" s="127"/>
      <c r="MM99" s="116"/>
      <c r="MN99" s="116"/>
      <c r="MO99" s="116"/>
      <c r="MP99" s="116"/>
      <c r="MQ99" s="116"/>
      <c r="MR99" s="116"/>
      <c r="MS99" s="116"/>
      <c r="MT99" s="116"/>
      <c r="MU99" s="116"/>
      <c r="MV99" s="116"/>
      <c r="MW99" s="116"/>
      <c r="MX99" s="116"/>
      <c r="MY99" s="116"/>
      <c r="MZ99" s="116"/>
      <c r="NA99" s="116"/>
      <c r="NB99" s="116"/>
      <c r="NC99" s="116"/>
      <c r="ND99" s="116"/>
      <c r="NE99" s="116"/>
      <c r="NF99" s="116"/>
      <c r="NG99" s="116"/>
      <c r="NH99" s="116"/>
      <c r="NI99" s="116"/>
      <c r="NJ99" s="116"/>
      <c r="NK99" s="116"/>
      <c r="NL99" s="116"/>
      <c r="NM99" s="116"/>
      <c r="NN99" s="116"/>
      <c r="NO99" s="129"/>
      <c r="NP99" s="127"/>
      <c r="NQ99" s="116"/>
      <c r="NR99" s="116"/>
      <c r="NS99" s="116"/>
      <c r="NT99" s="116"/>
      <c r="NU99" s="116"/>
      <c r="NV99" s="116"/>
      <c r="NW99" s="116"/>
      <c r="NX99" s="116"/>
      <c r="NY99" s="116"/>
      <c r="NZ99" s="116"/>
      <c r="OA99" s="116"/>
      <c r="OB99" s="116"/>
      <c r="OC99" s="116"/>
      <c r="OD99" s="116"/>
      <c r="OE99" s="116"/>
      <c r="OF99" s="116"/>
      <c r="OG99" s="116"/>
      <c r="OH99" s="116"/>
      <c r="OI99" s="116"/>
      <c r="OJ99" s="116"/>
      <c r="OK99" s="116"/>
      <c r="OL99" s="116"/>
      <c r="OM99" s="116"/>
      <c r="ON99" s="116"/>
      <c r="OO99" s="116"/>
      <c r="OP99" s="116"/>
      <c r="OQ99" s="116"/>
      <c r="OR99" s="116"/>
      <c r="OS99" s="116"/>
      <c r="OT99" s="129"/>
    </row>
    <row r="100" spans="1:410" s="157" customFormat="1" ht="15.75" customHeight="1" x14ac:dyDescent="0.15">
      <c r="A100" s="1"/>
      <c r="B100" s="17">
        <f t="shared" si="20"/>
        <v>6</v>
      </c>
      <c r="C100" s="17" t="s">
        <v>85</v>
      </c>
      <c r="D100" s="12" t="s">
        <v>221</v>
      </c>
      <c r="E100" s="12" t="s">
        <v>105</v>
      </c>
      <c r="F100" s="13" t="s">
        <v>28</v>
      </c>
      <c r="G100" s="43" t="s">
        <v>20</v>
      </c>
      <c r="H100" s="14">
        <v>0</v>
      </c>
      <c r="I100" s="14">
        <f t="shared" ref="I100" si="21">H100/20</f>
        <v>0</v>
      </c>
      <c r="J100" s="173">
        <v>42345</v>
      </c>
      <c r="K100" s="174"/>
      <c r="L100" s="15" t="s">
        <v>18</v>
      </c>
      <c r="M100" s="16">
        <v>0.8</v>
      </c>
      <c r="N100" s="164"/>
      <c r="O100" s="162"/>
      <c r="P100" s="162"/>
      <c r="Q100" s="162"/>
      <c r="R100" s="162"/>
      <c r="S100" s="162"/>
      <c r="T100" s="162"/>
      <c r="U100" s="163"/>
      <c r="V100" s="162"/>
      <c r="W100" s="162"/>
      <c r="X100" s="162"/>
      <c r="Y100" s="162"/>
      <c r="Z100" s="163"/>
      <c r="AA100" s="163"/>
      <c r="AB100" s="163"/>
      <c r="AC100" s="163"/>
      <c r="AD100" s="163"/>
      <c r="AE100" s="163"/>
      <c r="AF100" s="163"/>
      <c r="AG100" s="163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29"/>
      <c r="AS100" s="127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29"/>
      <c r="BX100" s="127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29"/>
      <c r="DA100" s="127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29"/>
      <c r="EF100" s="127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29"/>
      <c r="FJ100" s="127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16"/>
      <c r="GE100" s="116"/>
      <c r="GF100" s="116"/>
      <c r="GG100" s="116"/>
      <c r="GH100" s="116"/>
      <c r="GI100" s="116"/>
      <c r="GJ100" s="116"/>
      <c r="GK100" s="116"/>
      <c r="GL100" s="116"/>
      <c r="GM100" s="116"/>
      <c r="GN100" s="129"/>
      <c r="GO100" s="127"/>
      <c r="GP100" s="116"/>
      <c r="GQ100" s="116"/>
      <c r="GR100" s="116"/>
      <c r="GS100" s="116"/>
      <c r="GT100" s="116"/>
      <c r="GU100" s="116"/>
      <c r="GV100" s="116"/>
      <c r="GW100" s="116"/>
      <c r="GX100" s="116"/>
      <c r="GY100" s="116"/>
      <c r="GZ100" s="116"/>
      <c r="HA100" s="116"/>
      <c r="HB100" s="116"/>
      <c r="HC100" s="116"/>
      <c r="HD100" s="116"/>
      <c r="HE100" s="116"/>
      <c r="HF100" s="116"/>
      <c r="HG100" s="116"/>
      <c r="HH100" s="116"/>
      <c r="HI100" s="116"/>
      <c r="HJ100" s="116"/>
      <c r="HK100" s="116"/>
      <c r="HL100" s="116"/>
      <c r="HM100" s="116"/>
      <c r="HN100" s="116"/>
      <c r="HO100" s="116"/>
      <c r="HP100" s="116"/>
      <c r="HQ100" s="116"/>
      <c r="HR100" s="129"/>
      <c r="HS100" s="127"/>
      <c r="HT100" s="116"/>
      <c r="HU100" s="116"/>
      <c r="HV100" s="116"/>
      <c r="HW100" s="116"/>
      <c r="HX100" s="116"/>
      <c r="HY100" s="116"/>
      <c r="HZ100" s="116"/>
      <c r="IA100" s="116"/>
      <c r="IB100" s="116"/>
      <c r="IC100" s="116"/>
      <c r="ID100" s="116"/>
      <c r="IE100" s="116"/>
      <c r="IF100" s="116"/>
      <c r="IG100" s="116"/>
      <c r="IH100" s="116"/>
      <c r="II100" s="116"/>
      <c r="IJ100" s="116"/>
      <c r="IK100" s="116"/>
      <c r="IL100" s="116"/>
      <c r="IM100" s="116"/>
      <c r="IN100" s="116"/>
      <c r="IO100" s="116"/>
      <c r="IP100" s="116"/>
      <c r="IQ100" s="116"/>
      <c r="IR100" s="116"/>
      <c r="IS100" s="116"/>
      <c r="IT100" s="116"/>
      <c r="IU100" s="116"/>
      <c r="IV100" s="116"/>
      <c r="IW100" s="129"/>
      <c r="IX100" s="127"/>
      <c r="IY100" s="116"/>
      <c r="IZ100" s="116"/>
      <c r="JA100" s="116"/>
      <c r="JB100" s="116"/>
      <c r="JC100" s="116"/>
      <c r="JD100" s="116"/>
      <c r="JE100" s="116"/>
      <c r="JF100" s="116"/>
      <c r="JG100" s="116"/>
      <c r="JH100" s="116"/>
      <c r="JI100" s="116"/>
      <c r="JJ100" s="116"/>
      <c r="JK100" s="116"/>
      <c r="JL100" s="116"/>
      <c r="JM100" s="116"/>
      <c r="JN100" s="116"/>
      <c r="JO100" s="116"/>
      <c r="JP100" s="116"/>
      <c r="JQ100" s="116"/>
      <c r="JR100" s="116"/>
      <c r="JS100" s="116"/>
      <c r="JT100" s="116"/>
      <c r="JU100" s="116"/>
      <c r="JV100" s="116"/>
      <c r="JW100" s="116"/>
      <c r="JX100" s="116"/>
      <c r="JY100" s="116"/>
      <c r="JZ100" s="116"/>
      <c r="KA100" s="116"/>
      <c r="KB100" s="129"/>
      <c r="KC100" s="127"/>
      <c r="KD100" s="116"/>
      <c r="KE100" s="116"/>
      <c r="KF100" s="116"/>
      <c r="KG100" s="116"/>
      <c r="KH100" s="116"/>
      <c r="KI100" s="116"/>
      <c r="KJ100" s="116"/>
      <c r="KK100" s="116"/>
      <c r="KL100" s="116"/>
      <c r="KM100" s="116"/>
      <c r="KN100" s="116"/>
      <c r="KO100" s="116"/>
      <c r="KP100" s="116"/>
      <c r="KQ100" s="116"/>
      <c r="KR100" s="116"/>
      <c r="KS100" s="116"/>
      <c r="KT100" s="116"/>
      <c r="KU100" s="116"/>
      <c r="KV100" s="116"/>
      <c r="KW100" s="116"/>
      <c r="KX100" s="116"/>
      <c r="KY100" s="116"/>
      <c r="KZ100" s="116"/>
      <c r="LA100" s="116"/>
      <c r="LB100" s="116"/>
      <c r="LC100" s="116"/>
      <c r="LD100" s="116"/>
      <c r="LE100" s="116"/>
      <c r="LF100" s="129"/>
      <c r="LG100" s="127"/>
      <c r="LH100" s="116"/>
      <c r="LI100" s="116"/>
      <c r="LJ100" s="116"/>
      <c r="LK100" s="116"/>
      <c r="LL100" s="116"/>
      <c r="LM100" s="116"/>
      <c r="LN100" s="116"/>
      <c r="LO100" s="116"/>
      <c r="LP100" s="116"/>
      <c r="LQ100" s="116"/>
      <c r="LR100" s="116"/>
      <c r="LS100" s="116"/>
      <c r="LT100" s="116"/>
      <c r="LU100" s="116"/>
      <c r="LV100" s="116"/>
      <c r="LW100" s="116"/>
      <c r="LX100" s="116"/>
      <c r="LY100" s="116"/>
      <c r="LZ100" s="116"/>
      <c r="MA100" s="116"/>
      <c r="MB100" s="116"/>
      <c r="MC100" s="116"/>
      <c r="MD100" s="116"/>
      <c r="ME100" s="116"/>
      <c r="MF100" s="116"/>
      <c r="MG100" s="116"/>
      <c r="MH100" s="116"/>
      <c r="MI100" s="116"/>
      <c r="MJ100" s="116"/>
      <c r="MK100" s="129"/>
      <c r="ML100" s="127"/>
      <c r="MM100" s="116"/>
      <c r="MN100" s="116"/>
      <c r="MO100" s="116"/>
      <c r="MP100" s="116"/>
      <c r="MQ100" s="116"/>
      <c r="MR100" s="116"/>
      <c r="MS100" s="116"/>
      <c r="MT100" s="116"/>
      <c r="MU100" s="116"/>
      <c r="MV100" s="116"/>
      <c r="MW100" s="116"/>
      <c r="MX100" s="116"/>
      <c r="MY100" s="116"/>
      <c r="MZ100" s="116"/>
      <c r="NA100" s="116"/>
      <c r="NB100" s="116"/>
      <c r="NC100" s="116"/>
      <c r="ND100" s="116"/>
      <c r="NE100" s="116"/>
      <c r="NF100" s="116"/>
      <c r="NG100" s="116"/>
      <c r="NH100" s="116"/>
      <c r="NI100" s="116"/>
      <c r="NJ100" s="116"/>
      <c r="NK100" s="116"/>
      <c r="NL100" s="116"/>
      <c r="NM100" s="116"/>
      <c r="NN100" s="116"/>
      <c r="NO100" s="129"/>
      <c r="NP100" s="127"/>
      <c r="NQ100" s="116"/>
      <c r="NR100" s="116"/>
      <c r="NS100" s="116"/>
      <c r="NT100" s="116"/>
      <c r="NU100" s="116"/>
      <c r="NV100" s="116"/>
      <c r="NW100" s="116"/>
      <c r="NX100" s="116"/>
      <c r="NY100" s="116"/>
      <c r="NZ100" s="116"/>
      <c r="OA100" s="116"/>
      <c r="OB100" s="116"/>
      <c r="OC100" s="116"/>
      <c r="OD100" s="116"/>
      <c r="OE100" s="116"/>
      <c r="OF100" s="116"/>
      <c r="OG100" s="116"/>
      <c r="OH100" s="116"/>
      <c r="OI100" s="116"/>
      <c r="OJ100" s="116"/>
      <c r="OK100" s="116"/>
      <c r="OL100" s="116"/>
      <c r="OM100" s="116"/>
      <c r="ON100" s="116"/>
      <c r="OO100" s="116"/>
      <c r="OP100" s="116"/>
      <c r="OQ100" s="116"/>
      <c r="OR100" s="116"/>
      <c r="OS100" s="116"/>
      <c r="OT100" s="129"/>
    </row>
    <row r="101" spans="1:410" s="117" customFormat="1" ht="15.75" customHeight="1" x14ac:dyDescent="0.15">
      <c r="A101" s="1"/>
      <c r="B101" s="17">
        <f t="shared" si="20"/>
        <v>7</v>
      </c>
      <c r="C101" s="17" t="s">
        <v>85</v>
      </c>
      <c r="D101" s="12" t="s">
        <v>222</v>
      </c>
      <c r="E101" s="12" t="s">
        <v>105</v>
      </c>
      <c r="F101" s="13" t="s">
        <v>28</v>
      </c>
      <c r="G101" s="43" t="s">
        <v>30</v>
      </c>
      <c r="H101" s="14">
        <v>0</v>
      </c>
      <c r="I101" s="14">
        <v>30</v>
      </c>
      <c r="J101" s="173">
        <v>41997</v>
      </c>
      <c r="K101" s="174">
        <v>42252</v>
      </c>
      <c r="L101" s="15" t="s">
        <v>21</v>
      </c>
      <c r="M101" s="16">
        <v>0.8</v>
      </c>
      <c r="N101" s="127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29"/>
      <c r="AS101" s="127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29"/>
      <c r="BX101" s="127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29"/>
      <c r="DA101" s="127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29"/>
      <c r="EF101" s="127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29"/>
      <c r="FJ101" s="127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16"/>
      <c r="GE101" s="116"/>
      <c r="GF101" s="116"/>
      <c r="GG101" s="116"/>
      <c r="GH101" s="116"/>
      <c r="GI101" s="116"/>
      <c r="GJ101" s="116"/>
      <c r="GK101" s="116"/>
      <c r="GL101" s="116"/>
      <c r="GM101" s="116"/>
      <c r="GN101" s="129"/>
      <c r="GO101" s="127"/>
      <c r="GP101" s="116"/>
      <c r="GQ101" s="116"/>
      <c r="GR101" s="116"/>
      <c r="GS101" s="116"/>
      <c r="GT101" s="116"/>
      <c r="GU101" s="116"/>
      <c r="GV101" s="116"/>
      <c r="GW101" s="116"/>
      <c r="GX101" s="116"/>
      <c r="GY101" s="116"/>
      <c r="GZ101" s="116"/>
      <c r="HA101" s="116"/>
      <c r="HB101" s="116"/>
      <c r="HC101" s="116"/>
      <c r="HD101" s="116"/>
      <c r="HE101" s="116"/>
      <c r="HF101" s="116"/>
      <c r="HG101" s="116"/>
      <c r="HH101" s="116"/>
      <c r="HI101" s="116"/>
      <c r="HJ101" s="116"/>
      <c r="HK101" s="116"/>
      <c r="HL101" s="116"/>
      <c r="HM101" s="116"/>
      <c r="HN101" s="116"/>
      <c r="HO101" s="116"/>
      <c r="HP101" s="116"/>
      <c r="HQ101" s="116"/>
      <c r="HR101" s="129"/>
      <c r="HS101" s="127"/>
      <c r="HT101" s="116"/>
      <c r="HU101" s="116"/>
      <c r="HV101" s="116"/>
      <c r="HW101" s="116"/>
      <c r="HX101" s="116"/>
      <c r="HY101" s="116"/>
      <c r="HZ101" s="116"/>
      <c r="IA101" s="116"/>
      <c r="IB101" s="116"/>
      <c r="IC101" s="116"/>
      <c r="ID101" s="116"/>
      <c r="IE101" s="116"/>
      <c r="IF101" s="116"/>
      <c r="IG101" s="116"/>
      <c r="IH101" s="116"/>
      <c r="II101" s="116"/>
      <c r="IJ101" s="116"/>
      <c r="IK101" s="116"/>
      <c r="IL101" s="116"/>
      <c r="IM101" s="116"/>
      <c r="IN101" s="116"/>
      <c r="IO101" s="116"/>
      <c r="IP101" s="116"/>
      <c r="IQ101" s="116"/>
      <c r="IR101" s="116"/>
      <c r="IS101" s="116"/>
      <c r="IT101" s="116"/>
      <c r="IU101" s="116"/>
      <c r="IV101" s="116"/>
      <c r="IW101" s="129"/>
      <c r="IX101" s="127"/>
      <c r="IY101" s="116"/>
      <c r="IZ101" s="116"/>
      <c r="JA101" s="116"/>
      <c r="JB101" s="116"/>
      <c r="JC101" s="116"/>
      <c r="JD101" s="116"/>
      <c r="JE101" s="116"/>
      <c r="JF101" s="116"/>
      <c r="JG101" s="116"/>
      <c r="JH101" s="116"/>
      <c r="JI101" s="116"/>
      <c r="JJ101" s="116"/>
      <c r="JK101" s="116"/>
      <c r="JL101" s="116"/>
      <c r="JM101" s="116"/>
      <c r="JN101" s="116"/>
      <c r="JO101" s="116"/>
      <c r="JP101" s="116"/>
      <c r="JQ101" s="116"/>
      <c r="JR101" s="116"/>
      <c r="JS101" s="116"/>
      <c r="JT101" s="116"/>
      <c r="JU101" s="116"/>
      <c r="JV101" s="116"/>
      <c r="JW101" s="116"/>
      <c r="JX101" s="116"/>
      <c r="JY101" s="116"/>
      <c r="JZ101" s="116"/>
      <c r="KA101" s="116"/>
      <c r="KB101" s="129"/>
      <c r="KC101" s="127"/>
      <c r="KD101" s="116"/>
      <c r="KE101" s="116"/>
      <c r="KF101" s="116"/>
      <c r="KG101" s="116"/>
      <c r="KH101" s="116"/>
      <c r="KI101" s="116"/>
      <c r="KJ101" s="116"/>
      <c r="KK101" s="116"/>
      <c r="KL101" s="116"/>
      <c r="KM101" s="116"/>
      <c r="KN101" s="116"/>
      <c r="KO101" s="116"/>
      <c r="KP101" s="116"/>
      <c r="KQ101" s="116"/>
      <c r="KR101" s="116"/>
      <c r="KS101" s="116"/>
      <c r="KT101" s="116"/>
      <c r="KU101" s="116"/>
      <c r="KV101" s="116"/>
      <c r="KW101" s="116"/>
      <c r="KX101" s="116"/>
      <c r="KY101" s="116"/>
      <c r="KZ101" s="116"/>
      <c r="LA101" s="116"/>
      <c r="LB101" s="116"/>
      <c r="LC101" s="116"/>
      <c r="LD101" s="116"/>
      <c r="LE101" s="116"/>
      <c r="LF101" s="129"/>
      <c r="LG101" s="127"/>
      <c r="LH101" s="116"/>
      <c r="LI101" s="116"/>
      <c r="LJ101" s="116"/>
      <c r="LK101" s="116"/>
      <c r="LL101" s="116"/>
      <c r="LM101" s="116"/>
      <c r="LN101" s="116"/>
      <c r="LO101" s="116"/>
      <c r="LP101" s="116"/>
      <c r="LQ101" s="116"/>
      <c r="LR101" s="116"/>
      <c r="LS101" s="116"/>
      <c r="LT101" s="116"/>
      <c r="LU101" s="116"/>
      <c r="LV101" s="116"/>
      <c r="LW101" s="116"/>
      <c r="LX101" s="116"/>
      <c r="LY101" s="116"/>
      <c r="LZ101" s="116"/>
      <c r="MA101" s="116"/>
      <c r="MB101" s="116"/>
      <c r="MC101" s="116"/>
      <c r="MD101" s="116"/>
      <c r="ME101" s="116"/>
      <c r="MF101" s="116"/>
      <c r="MG101" s="116"/>
      <c r="MH101" s="116"/>
      <c r="MI101" s="116"/>
      <c r="MJ101" s="116"/>
      <c r="MK101" s="129"/>
      <c r="ML101" s="127"/>
      <c r="MM101" s="116"/>
      <c r="MN101" s="116"/>
      <c r="MO101" s="116"/>
      <c r="MP101" s="116"/>
      <c r="MQ101" s="116"/>
      <c r="MR101" s="116"/>
      <c r="MS101" s="116"/>
      <c r="MT101" s="116"/>
      <c r="MU101" s="116"/>
      <c r="MV101" s="116"/>
      <c r="MW101" s="116"/>
      <c r="MX101" s="116"/>
      <c r="MY101" s="116"/>
      <c r="MZ101" s="116"/>
      <c r="NA101" s="116"/>
      <c r="NB101" s="116"/>
      <c r="NC101" s="116"/>
      <c r="ND101" s="116"/>
      <c r="NE101" s="116"/>
      <c r="NF101" s="116"/>
      <c r="NG101" s="116"/>
      <c r="NH101" s="116"/>
      <c r="NI101" s="116"/>
      <c r="NJ101" s="116"/>
      <c r="NK101" s="116"/>
      <c r="NL101" s="116"/>
      <c r="NM101" s="116"/>
      <c r="NN101" s="116"/>
      <c r="NO101" s="129"/>
      <c r="NP101" s="127"/>
      <c r="NQ101" s="116"/>
      <c r="NR101" s="116"/>
      <c r="NS101" s="116"/>
      <c r="NT101" s="116"/>
      <c r="NU101" s="116"/>
      <c r="NV101" s="116"/>
      <c r="NW101" s="116"/>
      <c r="NX101" s="116"/>
      <c r="NY101" s="116"/>
      <c r="NZ101" s="116"/>
      <c r="OA101" s="116"/>
      <c r="OB101" s="116"/>
      <c r="OC101" s="116"/>
      <c r="OD101" s="116"/>
      <c r="OE101" s="116"/>
      <c r="OF101" s="116"/>
      <c r="OG101" s="116"/>
      <c r="OH101" s="116"/>
      <c r="OI101" s="116"/>
      <c r="OJ101" s="116"/>
      <c r="OK101" s="116"/>
      <c r="OL101" s="116"/>
      <c r="OM101" s="116"/>
      <c r="ON101" s="116"/>
      <c r="OO101" s="116"/>
      <c r="OP101" s="116"/>
      <c r="OQ101" s="116"/>
      <c r="OR101" s="116"/>
      <c r="OS101" s="116"/>
      <c r="OT101" s="129"/>
    </row>
    <row r="102" spans="1:410" s="138" customFormat="1" ht="15.75" customHeight="1" x14ac:dyDescent="0.15">
      <c r="A102" s="1"/>
      <c r="B102" s="17">
        <f t="shared" si="20"/>
        <v>8</v>
      </c>
      <c r="C102" s="17" t="s">
        <v>85</v>
      </c>
      <c r="D102" s="12" t="s">
        <v>223</v>
      </c>
      <c r="E102" s="12" t="s">
        <v>105</v>
      </c>
      <c r="F102" s="13" t="s">
        <v>28</v>
      </c>
      <c r="G102" s="43" t="s">
        <v>97</v>
      </c>
      <c r="H102" s="14">
        <v>10</v>
      </c>
      <c r="I102" s="14">
        <f t="shared" ref="I102:I106" si="22">H102/20</f>
        <v>0.5</v>
      </c>
      <c r="J102" s="173">
        <v>42259</v>
      </c>
      <c r="K102" s="174" t="s">
        <v>108</v>
      </c>
      <c r="L102" s="15" t="s">
        <v>21</v>
      </c>
      <c r="M102" s="16">
        <v>1</v>
      </c>
      <c r="N102" s="127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29"/>
      <c r="AS102" s="127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29"/>
      <c r="BX102" s="127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29"/>
      <c r="DA102" s="127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3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29"/>
      <c r="FJ102" s="127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  <c r="GJ102" s="116"/>
      <c r="GK102" s="116"/>
      <c r="GL102" s="116"/>
      <c r="GM102" s="116"/>
      <c r="GN102" s="129"/>
      <c r="GO102" s="127"/>
      <c r="GP102" s="116"/>
      <c r="GQ102" s="116"/>
      <c r="GR102" s="116"/>
      <c r="GS102" s="116"/>
      <c r="GT102" s="116"/>
      <c r="GU102" s="116"/>
      <c r="GV102" s="116"/>
      <c r="GW102" s="116"/>
      <c r="GX102" s="116"/>
      <c r="GY102" s="116"/>
      <c r="GZ102" s="116"/>
      <c r="HA102" s="116"/>
      <c r="HB102" s="116"/>
      <c r="HC102" s="116"/>
      <c r="HD102" s="116"/>
      <c r="HE102" s="116"/>
      <c r="HF102" s="116"/>
      <c r="HG102" s="116"/>
      <c r="HH102" s="116"/>
      <c r="HI102" s="116"/>
      <c r="HJ102" s="116"/>
      <c r="HK102" s="116"/>
      <c r="HL102" s="116"/>
      <c r="HM102" s="116"/>
      <c r="HN102" s="116"/>
      <c r="HO102" s="116"/>
      <c r="HP102" s="116"/>
      <c r="HQ102" s="116"/>
      <c r="HR102" s="129"/>
      <c r="HS102" s="127"/>
      <c r="HT102" s="116"/>
      <c r="HU102" s="116"/>
      <c r="HV102" s="116"/>
      <c r="HW102" s="116"/>
      <c r="HX102" s="116"/>
      <c r="HY102" s="116"/>
      <c r="HZ102" s="116"/>
      <c r="IA102" s="116"/>
      <c r="IB102" s="116"/>
      <c r="IC102" s="116"/>
      <c r="ID102" s="116"/>
      <c r="IE102" s="116"/>
      <c r="IF102" s="116"/>
      <c r="IG102" s="116"/>
      <c r="IH102" s="116"/>
      <c r="II102" s="116"/>
      <c r="IJ102" s="116"/>
      <c r="IK102" s="116"/>
      <c r="IL102" s="116"/>
      <c r="IM102" s="116"/>
      <c r="IN102" s="116"/>
      <c r="IO102" s="116"/>
      <c r="IP102" s="116"/>
      <c r="IQ102" s="116"/>
      <c r="IR102" s="116"/>
      <c r="IS102" s="116"/>
      <c r="IT102" s="116"/>
      <c r="IU102" s="116"/>
      <c r="IV102" s="116"/>
      <c r="IW102" s="129"/>
      <c r="IX102" s="127"/>
      <c r="IY102" s="116"/>
      <c r="IZ102" s="116"/>
      <c r="JA102" s="116"/>
      <c r="JB102" s="116"/>
      <c r="JC102" s="116"/>
      <c r="JD102" s="116"/>
      <c r="JE102" s="116"/>
      <c r="JF102" s="116"/>
      <c r="JG102" s="116"/>
      <c r="JH102" s="116"/>
      <c r="JI102" s="116"/>
      <c r="JJ102" s="116"/>
      <c r="JK102" s="116"/>
      <c r="JL102" s="116"/>
      <c r="JM102" s="116"/>
      <c r="JN102" s="116"/>
      <c r="JO102" s="116"/>
      <c r="JP102" s="116"/>
      <c r="JQ102" s="116"/>
      <c r="JR102" s="116"/>
      <c r="JS102" s="116"/>
      <c r="JT102" s="116"/>
      <c r="JU102" s="116"/>
      <c r="JV102" s="116"/>
      <c r="JW102" s="116"/>
      <c r="JX102" s="116"/>
      <c r="JY102" s="116"/>
      <c r="JZ102" s="116"/>
      <c r="KA102" s="116"/>
      <c r="KB102" s="129"/>
      <c r="KC102" s="127"/>
      <c r="KD102" s="116"/>
      <c r="KE102" s="116"/>
      <c r="KF102" s="116"/>
      <c r="KG102" s="116"/>
      <c r="KH102" s="116"/>
      <c r="KI102" s="116"/>
      <c r="KJ102" s="116"/>
      <c r="KK102" s="116"/>
      <c r="KL102" s="116"/>
      <c r="KM102" s="116"/>
      <c r="KN102" s="116"/>
      <c r="KO102" s="116"/>
      <c r="KP102" s="116"/>
      <c r="KQ102" s="116"/>
      <c r="KR102" s="116"/>
      <c r="KS102" s="116"/>
      <c r="KT102" s="116"/>
      <c r="KU102" s="116"/>
      <c r="KV102" s="116"/>
      <c r="KW102" s="116"/>
      <c r="KX102" s="116"/>
      <c r="KY102" s="116"/>
      <c r="KZ102" s="116"/>
      <c r="LA102" s="116"/>
      <c r="LB102" s="116"/>
      <c r="LC102" s="116"/>
      <c r="LD102" s="116"/>
      <c r="LE102" s="116"/>
      <c r="LF102" s="129"/>
      <c r="LG102" s="127"/>
      <c r="LH102" s="116"/>
      <c r="LI102" s="116"/>
      <c r="LJ102" s="116"/>
      <c r="LK102" s="116"/>
      <c r="LL102" s="116"/>
      <c r="LM102" s="116"/>
      <c r="LN102" s="116"/>
      <c r="LO102" s="116"/>
      <c r="LP102" s="116"/>
      <c r="LQ102" s="116"/>
      <c r="LR102" s="116"/>
      <c r="LS102" s="116"/>
      <c r="LT102" s="116"/>
      <c r="LU102" s="116"/>
      <c r="LV102" s="116"/>
      <c r="LW102" s="116"/>
      <c r="LX102" s="116"/>
      <c r="LY102" s="116"/>
      <c r="LZ102" s="116"/>
      <c r="MA102" s="116"/>
      <c r="MB102" s="116"/>
      <c r="MC102" s="116"/>
      <c r="MD102" s="116"/>
      <c r="ME102" s="116"/>
      <c r="MF102" s="116"/>
      <c r="MG102" s="116"/>
      <c r="MH102" s="116"/>
      <c r="MI102" s="116"/>
      <c r="MJ102" s="116"/>
      <c r="MK102" s="129"/>
      <c r="ML102" s="127"/>
      <c r="MM102" s="116"/>
      <c r="MN102" s="116"/>
      <c r="MO102" s="116"/>
      <c r="MP102" s="116"/>
      <c r="MQ102" s="116"/>
      <c r="MR102" s="116"/>
      <c r="MS102" s="116"/>
      <c r="MT102" s="116"/>
      <c r="MU102" s="116"/>
      <c r="MV102" s="116"/>
      <c r="MW102" s="116"/>
      <c r="MX102" s="116"/>
      <c r="MY102" s="116"/>
      <c r="MZ102" s="116"/>
      <c r="NA102" s="116"/>
      <c r="NB102" s="116"/>
      <c r="NC102" s="116"/>
      <c r="ND102" s="116"/>
      <c r="NE102" s="116"/>
      <c r="NF102" s="116"/>
      <c r="NG102" s="116"/>
      <c r="NH102" s="116"/>
      <c r="NI102" s="116"/>
      <c r="NJ102" s="116"/>
      <c r="NK102" s="116"/>
      <c r="NL102" s="116"/>
      <c r="NM102" s="116"/>
      <c r="NN102" s="116"/>
      <c r="NO102" s="129"/>
      <c r="NP102" s="127"/>
      <c r="NQ102" s="116"/>
      <c r="NR102" s="116"/>
      <c r="NS102" s="116"/>
      <c r="NT102" s="116"/>
      <c r="NU102" s="116"/>
      <c r="NV102" s="116"/>
      <c r="NW102" s="116"/>
      <c r="NX102" s="116"/>
      <c r="NY102" s="116"/>
      <c r="NZ102" s="116"/>
      <c r="OA102" s="116"/>
      <c r="OB102" s="116"/>
      <c r="OC102" s="116"/>
      <c r="OD102" s="116"/>
      <c r="OE102" s="116"/>
      <c r="OF102" s="116"/>
      <c r="OG102" s="116"/>
      <c r="OH102" s="116"/>
      <c r="OI102" s="116"/>
      <c r="OJ102" s="116"/>
      <c r="OK102" s="116"/>
      <c r="OL102" s="116"/>
      <c r="OM102" s="116"/>
      <c r="ON102" s="116"/>
      <c r="OO102" s="116"/>
      <c r="OP102" s="116"/>
      <c r="OQ102" s="116"/>
      <c r="OR102" s="116"/>
      <c r="OS102" s="116"/>
      <c r="OT102" s="129"/>
    </row>
    <row r="103" spans="1:410" s="138" customFormat="1" ht="15.75" customHeight="1" x14ac:dyDescent="0.15">
      <c r="A103" s="1"/>
      <c r="B103" s="17">
        <f t="shared" si="20"/>
        <v>9</v>
      </c>
      <c r="C103" s="17" t="s">
        <v>85</v>
      </c>
      <c r="D103" s="12" t="s">
        <v>224</v>
      </c>
      <c r="E103" s="12" t="s">
        <v>105</v>
      </c>
      <c r="F103" s="13" t="s">
        <v>28</v>
      </c>
      <c r="G103" s="43" t="s">
        <v>20</v>
      </c>
      <c r="H103" s="14">
        <v>0</v>
      </c>
      <c r="I103" s="14">
        <f t="shared" si="22"/>
        <v>0</v>
      </c>
      <c r="J103" s="173">
        <v>42248</v>
      </c>
      <c r="K103" s="174">
        <v>42277</v>
      </c>
      <c r="L103" s="15" t="s">
        <v>21</v>
      </c>
      <c r="M103" s="16">
        <v>1</v>
      </c>
      <c r="N103" s="127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29"/>
      <c r="AS103" s="127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29"/>
      <c r="BX103" s="127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29"/>
      <c r="DA103" s="127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3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29"/>
      <c r="FJ103" s="127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  <c r="FV103" s="116"/>
      <c r="FW103" s="116"/>
      <c r="FX103" s="116"/>
      <c r="FY103" s="116"/>
      <c r="FZ103" s="116"/>
      <c r="GA103" s="116"/>
      <c r="GB103" s="116"/>
      <c r="GC103" s="116"/>
      <c r="GD103" s="116"/>
      <c r="GE103" s="116"/>
      <c r="GF103" s="116"/>
      <c r="GG103" s="116"/>
      <c r="GH103" s="116"/>
      <c r="GI103" s="116"/>
      <c r="GJ103" s="116"/>
      <c r="GK103" s="116"/>
      <c r="GL103" s="116"/>
      <c r="GM103" s="116"/>
      <c r="GN103" s="129"/>
      <c r="GO103" s="127"/>
      <c r="GP103" s="116"/>
      <c r="GQ103" s="116"/>
      <c r="GR103" s="116"/>
      <c r="GS103" s="116"/>
      <c r="GT103" s="116"/>
      <c r="GU103" s="116"/>
      <c r="GV103" s="116"/>
      <c r="GW103" s="116"/>
      <c r="GX103" s="116"/>
      <c r="GY103" s="116"/>
      <c r="GZ103" s="116"/>
      <c r="HA103" s="116"/>
      <c r="HB103" s="116"/>
      <c r="HC103" s="116"/>
      <c r="HD103" s="116"/>
      <c r="HE103" s="116"/>
      <c r="HF103" s="116"/>
      <c r="HG103" s="116"/>
      <c r="HH103" s="116"/>
      <c r="HI103" s="116"/>
      <c r="HJ103" s="116"/>
      <c r="HK103" s="116"/>
      <c r="HL103" s="116"/>
      <c r="HM103" s="116"/>
      <c r="HN103" s="116"/>
      <c r="HO103" s="116"/>
      <c r="HP103" s="116"/>
      <c r="HQ103" s="116"/>
      <c r="HR103" s="129"/>
      <c r="HS103" s="127"/>
      <c r="HT103" s="116"/>
      <c r="HU103" s="116"/>
      <c r="HV103" s="116"/>
      <c r="HW103" s="116"/>
      <c r="HX103" s="116"/>
      <c r="HY103" s="116"/>
      <c r="HZ103" s="116"/>
      <c r="IA103" s="116"/>
      <c r="IB103" s="116"/>
      <c r="IC103" s="116"/>
      <c r="ID103" s="116"/>
      <c r="IE103" s="116"/>
      <c r="IF103" s="116"/>
      <c r="IG103" s="116"/>
      <c r="IH103" s="116"/>
      <c r="II103" s="116"/>
      <c r="IJ103" s="116"/>
      <c r="IK103" s="116"/>
      <c r="IL103" s="116"/>
      <c r="IM103" s="116"/>
      <c r="IN103" s="116"/>
      <c r="IO103" s="116"/>
      <c r="IP103" s="116"/>
      <c r="IQ103" s="116"/>
      <c r="IR103" s="116"/>
      <c r="IS103" s="116"/>
      <c r="IT103" s="116"/>
      <c r="IU103" s="116"/>
      <c r="IV103" s="116"/>
      <c r="IW103" s="129"/>
      <c r="IX103" s="127"/>
      <c r="IY103" s="116"/>
      <c r="IZ103" s="116"/>
      <c r="JA103" s="116"/>
      <c r="JB103" s="116"/>
      <c r="JC103" s="116"/>
      <c r="JD103" s="116"/>
      <c r="JE103" s="116"/>
      <c r="JF103" s="116"/>
      <c r="JG103" s="116"/>
      <c r="JH103" s="116"/>
      <c r="JI103" s="116"/>
      <c r="JJ103" s="116"/>
      <c r="JK103" s="116"/>
      <c r="JL103" s="116"/>
      <c r="JM103" s="116"/>
      <c r="JN103" s="116"/>
      <c r="JO103" s="116"/>
      <c r="JP103" s="116"/>
      <c r="JQ103" s="116"/>
      <c r="JR103" s="116"/>
      <c r="JS103" s="116"/>
      <c r="JT103" s="116"/>
      <c r="JU103" s="116"/>
      <c r="JV103" s="116"/>
      <c r="JW103" s="116"/>
      <c r="JX103" s="116"/>
      <c r="JY103" s="116"/>
      <c r="JZ103" s="116"/>
      <c r="KA103" s="116"/>
      <c r="KB103" s="129"/>
      <c r="KC103" s="127"/>
      <c r="KD103" s="116"/>
      <c r="KE103" s="116"/>
      <c r="KF103" s="116"/>
      <c r="KG103" s="116"/>
      <c r="KH103" s="116"/>
      <c r="KI103" s="116"/>
      <c r="KJ103" s="116"/>
      <c r="KK103" s="116"/>
      <c r="KL103" s="116"/>
      <c r="KM103" s="116"/>
      <c r="KN103" s="116"/>
      <c r="KO103" s="116"/>
      <c r="KP103" s="116"/>
      <c r="KQ103" s="116"/>
      <c r="KR103" s="116"/>
      <c r="KS103" s="116"/>
      <c r="KT103" s="116"/>
      <c r="KU103" s="116"/>
      <c r="KV103" s="116"/>
      <c r="KW103" s="116"/>
      <c r="KX103" s="116"/>
      <c r="KY103" s="116"/>
      <c r="KZ103" s="116"/>
      <c r="LA103" s="116"/>
      <c r="LB103" s="116"/>
      <c r="LC103" s="116"/>
      <c r="LD103" s="116"/>
      <c r="LE103" s="116"/>
      <c r="LF103" s="129"/>
      <c r="LG103" s="127"/>
      <c r="LH103" s="116"/>
      <c r="LI103" s="116"/>
      <c r="LJ103" s="116"/>
      <c r="LK103" s="116"/>
      <c r="LL103" s="116"/>
      <c r="LM103" s="116"/>
      <c r="LN103" s="116"/>
      <c r="LO103" s="116"/>
      <c r="LP103" s="116"/>
      <c r="LQ103" s="116"/>
      <c r="LR103" s="116"/>
      <c r="LS103" s="116"/>
      <c r="LT103" s="116"/>
      <c r="LU103" s="116"/>
      <c r="LV103" s="116"/>
      <c r="LW103" s="116"/>
      <c r="LX103" s="116"/>
      <c r="LY103" s="116"/>
      <c r="LZ103" s="116"/>
      <c r="MA103" s="116"/>
      <c r="MB103" s="116"/>
      <c r="MC103" s="116"/>
      <c r="MD103" s="116"/>
      <c r="ME103" s="116"/>
      <c r="MF103" s="116"/>
      <c r="MG103" s="116"/>
      <c r="MH103" s="116"/>
      <c r="MI103" s="116"/>
      <c r="MJ103" s="116"/>
      <c r="MK103" s="129"/>
      <c r="ML103" s="127"/>
      <c r="MM103" s="116"/>
      <c r="MN103" s="116"/>
      <c r="MO103" s="116"/>
      <c r="MP103" s="116"/>
      <c r="MQ103" s="116"/>
      <c r="MR103" s="116"/>
      <c r="MS103" s="116"/>
      <c r="MT103" s="116"/>
      <c r="MU103" s="116"/>
      <c r="MV103" s="116"/>
      <c r="MW103" s="116"/>
      <c r="MX103" s="116"/>
      <c r="MY103" s="116"/>
      <c r="MZ103" s="116"/>
      <c r="NA103" s="116"/>
      <c r="NB103" s="116"/>
      <c r="NC103" s="116"/>
      <c r="ND103" s="116"/>
      <c r="NE103" s="116"/>
      <c r="NF103" s="116"/>
      <c r="NG103" s="116"/>
      <c r="NH103" s="116"/>
      <c r="NI103" s="116"/>
      <c r="NJ103" s="116"/>
      <c r="NK103" s="116"/>
      <c r="NL103" s="116"/>
      <c r="NM103" s="116"/>
      <c r="NN103" s="116"/>
      <c r="NO103" s="129"/>
      <c r="NP103" s="127"/>
      <c r="NQ103" s="116"/>
      <c r="NR103" s="116"/>
      <c r="NS103" s="116"/>
      <c r="NT103" s="116"/>
      <c r="NU103" s="116"/>
      <c r="NV103" s="116"/>
      <c r="NW103" s="116"/>
      <c r="NX103" s="116"/>
      <c r="NY103" s="116"/>
      <c r="NZ103" s="116"/>
      <c r="OA103" s="116"/>
      <c r="OB103" s="116"/>
      <c r="OC103" s="116"/>
      <c r="OD103" s="116"/>
      <c r="OE103" s="116"/>
      <c r="OF103" s="116"/>
      <c r="OG103" s="116"/>
      <c r="OH103" s="116"/>
      <c r="OI103" s="116"/>
      <c r="OJ103" s="116"/>
      <c r="OK103" s="116"/>
      <c r="OL103" s="116"/>
      <c r="OM103" s="116"/>
      <c r="ON103" s="116"/>
      <c r="OO103" s="116"/>
      <c r="OP103" s="116"/>
      <c r="OQ103" s="116"/>
      <c r="OR103" s="116"/>
      <c r="OS103" s="116"/>
      <c r="OT103" s="129"/>
    </row>
    <row r="104" spans="1:410" s="139" customFormat="1" ht="15.75" customHeight="1" x14ac:dyDescent="0.15">
      <c r="A104" s="1"/>
      <c r="B104" s="17">
        <f t="shared" si="20"/>
        <v>10</v>
      </c>
      <c r="C104" s="17" t="s">
        <v>85</v>
      </c>
      <c r="D104" s="12" t="s">
        <v>225</v>
      </c>
      <c r="E104" s="12" t="s">
        <v>105</v>
      </c>
      <c r="F104" s="13" t="s">
        <v>28</v>
      </c>
      <c r="G104" s="43" t="s">
        <v>38</v>
      </c>
      <c r="H104" s="14">
        <v>0</v>
      </c>
      <c r="I104" s="14">
        <f t="shared" si="22"/>
        <v>0</v>
      </c>
      <c r="J104" s="173">
        <v>42269</v>
      </c>
      <c r="K104" s="174">
        <v>42289</v>
      </c>
      <c r="L104" s="15" t="s">
        <v>21</v>
      </c>
      <c r="M104" s="16">
        <v>1</v>
      </c>
      <c r="N104" s="127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29"/>
      <c r="AS104" s="127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29"/>
      <c r="BX104" s="127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29"/>
      <c r="DA104" s="127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3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29"/>
      <c r="FJ104" s="127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29"/>
      <c r="GO104" s="127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  <c r="HQ104" s="116"/>
      <c r="HR104" s="129"/>
      <c r="HS104" s="127"/>
      <c r="HT104" s="116"/>
      <c r="HU104" s="116"/>
      <c r="HV104" s="116"/>
      <c r="HW104" s="116"/>
      <c r="HX104" s="116"/>
      <c r="HY104" s="116"/>
      <c r="HZ104" s="116"/>
      <c r="IA104" s="116"/>
      <c r="IB104" s="116"/>
      <c r="IC104" s="116"/>
      <c r="ID104" s="116"/>
      <c r="IE104" s="116"/>
      <c r="IF104" s="116"/>
      <c r="IG104" s="116"/>
      <c r="IH104" s="116"/>
      <c r="II104" s="116"/>
      <c r="IJ104" s="116"/>
      <c r="IK104" s="116"/>
      <c r="IL104" s="116"/>
      <c r="IM104" s="116"/>
      <c r="IN104" s="116"/>
      <c r="IO104" s="116"/>
      <c r="IP104" s="116"/>
      <c r="IQ104" s="116"/>
      <c r="IR104" s="116"/>
      <c r="IS104" s="116"/>
      <c r="IT104" s="116"/>
      <c r="IU104" s="116"/>
      <c r="IV104" s="116"/>
      <c r="IW104" s="129"/>
      <c r="IX104" s="127"/>
      <c r="IY104" s="116"/>
      <c r="IZ104" s="116"/>
      <c r="JA104" s="116"/>
      <c r="JB104" s="116"/>
      <c r="JC104" s="116"/>
      <c r="JD104" s="116"/>
      <c r="JE104" s="116"/>
      <c r="JF104" s="116"/>
      <c r="JG104" s="116"/>
      <c r="JH104" s="116"/>
      <c r="JI104" s="116"/>
      <c r="JJ104" s="116"/>
      <c r="JK104" s="116"/>
      <c r="JL104" s="116"/>
      <c r="JM104" s="116"/>
      <c r="JN104" s="116"/>
      <c r="JO104" s="116"/>
      <c r="JP104" s="116"/>
      <c r="JQ104" s="116"/>
      <c r="JR104" s="116"/>
      <c r="JS104" s="116"/>
      <c r="JT104" s="116"/>
      <c r="JU104" s="116"/>
      <c r="JV104" s="116"/>
      <c r="JW104" s="116"/>
      <c r="JX104" s="116"/>
      <c r="JY104" s="116"/>
      <c r="JZ104" s="116"/>
      <c r="KA104" s="116"/>
      <c r="KB104" s="129"/>
      <c r="KC104" s="127"/>
      <c r="KD104" s="116"/>
      <c r="KE104" s="116"/>
      <c r="KF104" s="116"/>
      <c r="KG104" s="116"/>
      <c r="KH104" s="116"/>
      <c r="KI104" s="116"/>
      <c r="KJ104" s="116"/>
      <c r="KK104" s="116"/>
      <c r="KL104" s="116"/>
      <c r="KM104" s="116"/>
      <c r="KN104" s="116"/>
      <c r="KO104" s="116"/>
      <c r="KP104" s="116"/>
      <c r="KQ104" s="116"/>
      <c r="KR104" s="116"/>
      <c r="KS104" s="116"/>
      <c r="KT104" s="116"/>
      <c r="KU104" s="116"/>
      <c r="KV104" s="116"/>
      <c r="KW104" s="116"/>
      <c r="KX104" s="116"/>
      <c r="KY104" s="116"/>
      <c r="KZ104" s="116"/>
      <c r="LA104" s="116"/>
      <c r="LB104" s="116"/>
      <c r="LC104" s="116"/>
      <c r="LD104" s="116"/>
      <c r="LE104" s="116"/>
      <c r="LF104" s="129"/>
      <c r="LG104" s="127"/>
      <c r="LH104" s="116"/>
      <c r="LI104" s="116"/>
      <c r="LJ104" s="116"/>
      <c r="LK104" s="116"/>
      <c r="LL104" s="116"/>
      <c r="LM104" s="116"/>
      <c r="LN104" s="116"/>
      <c r="LO104" s="116"/>
      <c r="LP104" s="116"/>
      <c r="LQ104" s="116"/>
      <c r="LR104" s="116"/>
      <c r="LS104" s="116"/>
      <c r="LT104" s="116"/>
      <c r="LU104" s="116"/>
      <c r="LV104" s="116"/>
      <c r="LW104" s="116"/>
      <c r="LX104" s="116"/>
      <c r="LY104" s="116"/>
      <c r="LZ104" s="116"/>
      <c r="MA104" s="116"/>
      <c r="MB104" s="116"/>
      <c r="MC104" s="116"/>
      <c r="MD104" s="116"/>
      <c r="ME104" s="116"/>
      <c r="MF104" s="116"/>
      <c r="MG104" s="116"/>
      <c r="MH104" s="116"/>
      <c r="MI104" s="116"/>
      <c r="MJ104" s="116"/>
      <c r="MK104" s="129"/>
      <c r="ML104" s="127"/>
      <c r="MM104" s="116"/>
      <c r="MN104" s="116"/>
      <c r="MO104" s="116"/>
      <c r="MP104" s="116"/>
      <c r="MQ104" s="116"/>
      <c r="MR104" s="116"/>
      <c r="MS104" s="116"/>
      <c r="MT104" s="116"/>
      <c r="MU104" s="116"/>
      <c r="MV104" s="116"/>
      <c r="MW104" s="116"/>
      <c r="MX104" s="116"/>
      <c r="MY104" s="116"/>
      <c r="MZ104" s="116"/>
      <c r="NA104" s="116"/>
      <c r="NB104" s="116"/>
      <c r="NC104" s="116"/>
      <c r="ND104" s="116"/>
      <c r="NE104" s="116"/>
      <c r="NF104" s="116"/>
      <c r="NG104" s="116"/>
      <c r="NH104" s="116"/>
      <c r="NI104" s="116"/>
      <c r="NJ104" s="116"/>
      <c r="NK104" s="116"/>
      <c r="NL104" s="116"/>
      <c r="NM104" s="116"/>
      <c r="NN104" s="116"/>
      <c r="NO104" s="129"/>
      <c r="NP104" s="127"/>
      <c r="NQ104" s="116"/>
      <c r="NR104" s="116"/>
      <c r="NS104" s="116"/>
      <c r="NT104" s="116"/>
      <c r="NU104" s="116"/>
      <c r="NV104" s="116"/>
      <c r="NW104" s="116"/>
      <c r="NX104" s="116"/>
      <c r="NY104" s="116"/>
      <c r="NZ104" s="116"/>
      <c r="OA104" s="116"/>
      <c r="OB104" s="116"/>
      <c r="OC104" s="116"/>
      <c r="OD104" s="116"/>
      <c r="OE104" s="116"/>
      <c r="OF104" s="116"/>
      <c r="OG104" s="116"/>
      <c r="OH104" s="116"/>
      <c r="OI104" s="116"/>
      <c r="OJ104" s="116"/>
      <c r="OK104" s="116"/>
      <c r="OL104" s="116"/>
      <c r="OM104" s="116"/>
      <c r="ON104" s="116"/>
      <c r="OO104" s="116"/>
      <c r="OP104" s="116"/>
      <c r="OQ104" s="116"/>
      <c r="OR104" s="116"/>
      <c r="OS104" s="116"/>
      <c r="OT104" s="129"/>
    </row>
    <row r="105" spans="1:410" s="160" customFormat="1" ht="15.75" customHeight="1" x14ac:dyDescent="0.15">
      <c r="A105" s="1"/>
      <c r="B105" s="17">
        <f t="shared" si="20"/>
        <v>11</v>
      </c>
      <c r="C105" s="17" t="s">
        <v>24</v>
      </c>
      <c r="D105" s="12" t="s">
        <v>226</v>
      </c>
      <c r="E105" s="12" t="s">
        <v>105</v>
      </c>
      <c r="F105" s="13" t="s">
        <v>28</v>
      </c>
      <c r="G105" s="43" t="s">
        <v>31</v>
      </c>
      <c r="H105" s="14">
        <v>0</v>
      </c>
      <c r="I105" s="14">
        <f t="shared" si="22"/>
        <v>0</v>
      </c>
      <c r="J105" s="173">
        <v>42460</v>
      </c>
      <c r="K105" s="173"/>
      <c r="L105" s="15" t="s">
        <v>18</v>
      </c>
      <c r="M105" s="16">
        <v>0.05</v>
      </c>
      <c r="N105" s="127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29"/>
      <c r="AS105" s="164"/>
      <c r="AT105" s="162"/>
      <c r="AU105" s="162"/>
      <c r="AV105" s="162"/>
      <c r="AW105" s="162"/>
      <c r="AX105" s="162"/>
      <c r="AY105" s="162"/>
      <c r="AZ105" s="163"/>
      <c r="BA105" s="116"/>
      <c r="BB105" s="162"/>
      <c r="BC105" s="116"/>
      <c r="BD105" s="116"/>
      <c r="BE105" s="116"/>
      <c r="BF105" s="116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2"/>
      <c r="BW105" s="165"/>
      <c r="BX105" s="127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29"/>
      <c r="CZ105" s="127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3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7"/>
      <c r="FI105" s="168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  <c r="FV105" s="116"/>
      <c r="FW105" s="116"/>
      <c r="FX105" s="116"/>
      <c r="FY105" s="116"/>
      <c r="FZ105" s="116"/>
      <c r="GA105" s="116"/>
      <c r="GB105" s="116"/>
      <c r="GC105" s="116"/>
      <c r="GD105" s="116"/>
      <c r="GE105" s="116"/>
      <c r="GF105" s="116"/>
      <c r="GG105" s="116"/>
      <c r="GH105" s="116"/>
      <c r="GI105" s="116"/>
      <c r="GJ105" s="116"/>
      <c r="GK105" s="116"/>
      <c r="GL105" s="116"/>
      <c r="GM105" s="129"/>
      <c r="GN105" s="127"/>
      <c r="GO105" s="116"/>
      <c r="GP105" s="116"/>
      <c r="GQ105" s="116"/>
      <c r="GR105" s="116"/>
      <c r="GS105" s="116"/>
      <c r="GT105" s="116"/>
      <c r="GU105" s="116"/>
      <c r="GV105" s="116"/>
      <c r="GW105" s="116"/>
      <c r="GX105" s="116"/>
      <c r="GY105" s="116"/>
      <c r="GZ105" s="116"/>
      <c r="HA105" s="116"/>
      <c r="HB105" s="116"/>
      <c r="HC105" s="116"/>
      <c r="HD105" s="116"/>
      <c r="HE105" s="116"/>
      <c r="HF105" s="116"/>
      <c r="HG105" s="116"/>
      <c r="HH105" s="116"/>
      <c r="HI105" s="116"/>
      <c r="HJ105" s="116"/>
      <c r="HK105" s="116"/>
      <c r="HL105" s="116"/>
      <c r="HM105" s="116"/>
      <c r="HN105" s="116"/>
      <c r="HO105" s="116"/>
      <c r="HP105" s="116"/>
      <c r="HQ105" s="129"/>
      <c r="HR105" s="127"/>
      <c r="HS105" s="116"/>
      <c r="HT105" s="116"/>
      <c r="HU105" s="116"/>
      <c r="HV105" s="116"/>
      <c r="HW105" s="116"/>
      <c r="HX105" s="116"/>
      <c r="HY105" s="116"/>
      <c r="HZ105" s="116"/>
      <c r="IA105" s="116"/>
      <c r="IB105" s="116"/>
      <c r="IC105" s="116"/>
      <c r="ID105" s="116"/>
      <c r="IE105" s="116"/>
      <c r="IF105" s="116"/>
      <c r="IG105" s="116"/>
      <c r="IH105" s="116"/>
      <c r="II105" s="116"/>
      <c r="IJ105" s="116"/>
      <c r="IK105" s="116"/>
      <c r="IL105" s="116"/>
      <c r="IM105" s="116"/>
      <c r="IN105" s="116"/>
      <c r="IO105" s="116"/>
      <c r="IP105" s="116"/>
      <c r="IQ105" s="116"/>
      <c r="IR105" s="116"/>
      <c r="IS105" s="116"/>
      <c r="IT105" s="116"/>
      <c r="IU105" s="116"/>
      <c r="IV105" s="129"/>
      <c r="IW105" s="127"/>
      <c r="IX105" s="116"/>
      <c r="IY105" s="116"/>
      <c r="IZ105" s="116"/>
      <c r="JA105" s="116"/>
      <c r="JB105" s="116"/>
      <c r="JC105" s="116"/>
      <c r="JD105" s="116"/>
      <c r="JE105" s="116"/>
      <c r="JF105" s="116"/>
      <c r="JG105" s="116"/>
      <c r="JH105" s="116"/>
      <c r="JI105" s="116"/>
      <c r="JJ105" s="116"/>
      <c r="JK105" s="116"/>
      <c r="JL105" s="116"/>
      <c r="JM105" s="116"/>
      <c r="JN105" s="116"/>
      <c r="JO105" s="116"/>
      <c r="JP105" s="116"/>
      <c r="JQ105" s="116"/>
      <c r="JR105" s="116"/>
      <c r="JS105" s="116"/>
      <c r="JT105" s="116"/>
      <c r="JU105" s="116"/>
      <c r="JV105" s="116"/>
      <c r="JW105" s="116"/>
      <c r="JX105" s="116"/>
      <c r="JY105" s="116"/>
      <c r="JZ105" s="116"/>
      <c r="KA105" s="129"/>
      <c r="KB105" s="127"/>
      <c r="KC105" s="116"/>
      <c r="KD105" s="116"/>
      <c r="KE105" s="116"/>
      <c r="KF105" s="116"/>
      <c r="KG105" s="116"/>
      <c r="KH105" s="116"/>
      <c r="KI105" s="116"/>
      <c r="KJ105" s="116"/>
      <c r="KK105" s="116"/>
      <c r="KL105" s="116"/>
      <c r="KM105" s="116"/>
      <c r="KN105" s="116"/>
      <c r="KO105" s="116"/>
      <c r="KP105" s="116"/>
      <c r="KQ105" s="116"/>
      <c r="KR105" s="116"/>
      <c r="KS105" s="116"/>
      <c r="KT105" s="116"/>
      <c r="KU105" s="116"/>
      <c r="KV105" s="116"/>
      <c r="KW105" s="116"/>
      <c r="KX105" s="116"/>
      <c r="KY105" s="116"/>
      <c r="KZ105" s="116"/>
      <c r="LA105" s="116"/>
      <c r="LB105" s="116"/>
      <c r="LC105" s="116"/>
      <c r="LD105" s="116"/>
      <c r="LE105" s="129"/>
      <c r="LF105" s="127"/>
      <c r="LG105" s="116"/>
      <c r="LH105" s="116"/>
      <c r="LI105" s="116"/>
      <c r="LJ105" s="116"/>
      <c r="LK105" s="116"/>
      <c r="LL105" s="116"/>
      <c r="LM105" s="116"/>
      <c r="LN105" s="116"/>
      <c r="LO105" s="116"/>
      <c r="LP105" s="116"/>
      <c r="LQ105" s="116"/>
      <c r="LR105" s="116"/>
      <c r="LS105" s="116"/>
      <c r="LT105" s="116"/>
      <c r="LU105" s="116"/>
      <c r="LV105" s="116"/>
      <c r="LW105" s="116"/>
      <c r="LX105" s="116"/>
      <c r="LY105" s="116"/>
      <c r="LZ105" s="116"/>
      <c r="MA105" s="116"/>
      <c r="MB105" s="116"/>
      <c r="MC105" s="116"/>
      <c r="MD105" s="116"/>
      <c r="ME105" s="116"/>
      <c r="MF105" s="116"/>
      <c r="MG105" s="116"/>
      <c r="MH105" s="116"/>
      <c r="MI105" s="116"/>
      <c r="MJ105" s="129"/>
      <c r="MK105" s="127"/>
      <c r="ML105" s="116"/>
      <c r="MM105" s="116"/>
      <c r="MN105" s="116"/>
      <c r="MO105" s="116"/>
      <c r="MP105" s="116"/>
      <c r="MQ105" s="116"/>
      <c r="MR105" s="116"/>
      <c r="MS105" s="116"/>
      <c r="MT105" s="116"/>
      <c r="MU105" s="116"/>
      <c r="MV105" s="116"/>
      <c r="MW105" s="116"/>
      <c r="MX105" s="116"/>
      <c r="MY105" s="116"/>
      <c r="MZ105" s="116"/>
      <c r="NA105" s="116"/>
      <c r="NB105" s="116"/>
      <c r="NC105" s="116"/>
      <c r="ND105" s="116"/>
      <c r="NE105" s="116"/>
      <c r="NF105" s="116"/>
      <c r="NG105" s="116"/>
      <c r="NH105" s="116"/>
      <c r="NI105" s="116"/>
      <c r="NJ105" s="116"/>
      <c r="NK105" s="116"/>
      <c r="NL105" s="116"/>
      <c r="NM105" s="116"/>
      <c r="NN105" s="129"/>
      <c r="NO105" s="127"/>
      <c r="NP105" s="116"/>
      <c r="NQ105" s="116"/>
      <c r="NR105" s="116"/>
      <c r="NS105" s="116"/>
      <c r="NT105" s="116"/>
      <c r="NU105" s="116"/>
      <c r="NV105" s="116"/>
      <c r="NW105" s="116"/>
      <c r="NX105" s="116"/>
      <c r="NY105" s="116"/>
      <c r="NZ105" s="116"/>
      <c r="OA105" s="116"/>
      <c r="OB105" s="116"/>
      <c r="OC105" s="116"/>
      <c r="OD105" s="116"/>
      <c r="OE105" s="116"/>
      <c r="OF105" s="116"/>
      <c r="OG105" s="116"/>
      <c r="OH105" s="116"/>
      <c r="OI105" s="116"/>
      <c r="OJ105" s="116"/>
      <c r="OK105" s="116"/>
      <c r="OL105" s="116"/>
      <c r="OM105" s="116"/>
      <c r="ON105" s="116"/>
      <c r="OO105" s="116"/>
      <c r="OP105" s="116"/>
      <c r="OQ105" s="116"/>
      <c r="OR105" s="116"/>
      <c r="OS105" s="129"/>
    </row>
    <row r="106" spans="1:410" ht="15.75" customHeight="1" x14ac:dyDescent="0.15">
      <c r="A106" s="1"/>
      <c r="B106" s="17">
        <f t="shared" si="20"/>
        <v>12</v>
      </c>
      <c r="C106" s="17" t="s">
        <v>24</v>
      </c>
      <c r="D106" s="12" t="s">
        <v>227</v>
      </c>
      <c r="E106" s="12" t="s">
        <v>105</v>
      </c>
      <c r="F106" s="13" t="s">
        <v>28</v>
      </c>
      <c r="G106" s="43" t="s">
        <v>31</v>
      </c>
      <c r="H106" s="14">
        <v>0</v>
      </c>
      <c r="I106" s="14">
        <f t="shared" si="22"/>
        <v>0</v>
      </c>
      <c r="J106" s="173"/>
      <c r="K106" s="173"/>
      <c r="L106" s="15" t="s">
        <v>18</v>
      </c>
      <c r="M106" s="16"/>
      <c r="N106" s="127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29"/>
      <c r="AS106" s="127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29"/>
      <c r="BX106" s="127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29"/>
      <c r="DA106" s="127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3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29"/>
      <c r="FJ106" s="127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  <c r="FV106" s="116"/>
      <c r="FW106" s="116"/>
      <c r="FX106" s="116"/>
      <c r="FY106" s="116"/>
      <c r="FZ106" s="116"/>
      <c r="GA106" s="116"/>
      <c r="GB106" s="116"/>
      <c r="GC106" s="116"/>
      <c r="GD106" s="116"/>
      <c r="GE106" s="116"/>
      <c r="GF106" s="116"/>
      <c r="GG106" s="116"/>
      <c r="GH106" s="116"/>
      <c r="GI106" s="116"/>
      <c r="GJ106" s="116"/>
      <c r="GK106" s="116"/>
      <c r="GL106" s="116"/>
      <c r="GM106" s="116"/>
      <c r="GN106" s="129"/>
      <c r="GO106" s="127"/>
      <c r="GP106" s="116"/>
      <c r="GQ106" s="116"/>
      <c r="GR106" s="116"/>
      <c r="GS106" s="116"/>
      <c r="GT106" s="116"/>
      <c r="GU106" s="116"/>
      <c r="GV106" s="116"/>
      <c r="GW106" s="116"/>
      <c r="GX106" s="116"/>
      <c r="GY106" s="116"/>
      <c r="GZ106" s="116"/>
      <c r="HA106" s="116"/>
      <c r="HB106" s="116"/>
      <c r="HC106" s="116"/>
      <c r="HD106" s="116"/>
      <c r="HE106" s="116"/>
      <c r="HF106" s="116"/>
      <c r="HG106" s="116"/>
      <c r="HH106" s="116"/>
      <c r="HI106" s="116"/>
      <c r="HJ106" s="116"/>
      <c r="HK106" s="116"/>
      <c r="HL106" s="116"/>
      <c r="HM106" s="116"/>
      <c r="HN106" s="116"/>
      <c r="HO106" s="116"/>
      <c r="HP106" s="116"/>
      <c r="HQ106" s="116"/>
      <c r="HR106" s="129"/>
      <c r="HS106" s="127"/>
      <c r="HT106" s="116"/>
      <c r="HU106" s="116"/>
      <c r="HV106" s="116"/>
      <c r="HW106" s="116"/>
      <c r="HX106" s="116"/>
      <c r="HY106" s="116"/>
      <c r="HZ106" s="116"/>
      <c r="IA106" s="116"/>
      <c r="IB106" s="116"/>
      <c r="IC106" s="116"/>
      <c r="ID106" s="116"/>
      <c r="IE106" s="116"/>
      <c r="IF106" s="116"/>
      <c r="IG106" s="116"/>
      <c r="IH106" s="116"/>
      <c r="II106" s="116"/>
      <c r="IJ106" s="116"/>
      <c r="IK106" s="116"/>
      <c r="IL106" s="116"/>
      <c r="IM106" s="116"/>
      <c r="IN106" s="116"/>
      <c r="IO106" s="116"/>
      <c r="IP106" s="116"/>
      <c r="IQ106" s="116"/>
      <c r="IR106" s="116"/>
      <c r="IS106" s="116"/>
      <c r="IT106" s="116"/>
      <c r="IU106" s="116"/>
      <c r="IV106" s="116"/>
      <c r="IW106" s="129"/>
      <c r="IX106" s="127"/>
      <c r="IY106" s="116"/>
      <c r="IZ106" s="116"/>
      <c r="JA106" s="116"/>
      <c r="JB106" s="116"/>
      <c r="JC106" s="116"/>
      <c r="JD106" s="116"/>
      <c r="JE106" s="116"/>
      <c r="JF106" s="116"/>
      <c r="JG106" s="116"/>
      <c r="JH106" s="116"/>
      <c r="JI106" s="116"/>
      <c r="JJ106" s="116"/>
      <c r="JK106" s="116"/>
      <c r="JL106" s="116"/>
      <c r="JM106" s="116"/>
      <c r="JN106" s="116"/>
      <c r="JO106" s="116"/>
      <c r="JP106" s="116"/>
      <c r="JQ106" s="116"/>
      <c r="JR106" s="116"/>
      <c r="JS106" s="116"/>
      <c r="JT106" s="116"/>
      <c r="JU106" s="116"/>
      <c r="JV106" s="116"/>
      <c r="JW106" s="116"/>
      <c r="JX106" s="116"/>
      <c r="JY106" s="116"/>
      <c r="JZ106" s="116"/>
      <c r="KA106" s="116"/>
      <c r="KB106" s="129"/>
      <c r="KC106" s="127"/>
      <c r="KD106" s="116"/>
      <c r="KE106" s="116"/>
      <c r="KF106" s="116"/>
      <c r="KG106" s="116"/>
      <c r="KH106" s="116"/>
      <c r="KI106" s="116"/>
      <c r="KJ106" s="116"/>
      <c r="KK106" s="116"/>
      <c r="KL106" s="116"/>
      <c r="KM106" s="116"/>
      <c r="KN106" s="116"/>
      <c r="KO106" s="116"/>
      <c r="KP106" s="116"/>
      <c r="KQ106" s="116"/>
      <c r="KR106" s="116"/>
      <c r="KS106" s="116"/>
      <c r="KT106" s="116"/>
      <c r="KU106" s="116"/>
      <c r="KV106" s="116"/>
      <c r="KW106" s="116"/>
      <c r="KX106" s="116"/>
      <c r="KY106" s="116"/>
      <c r="KZ106" s="116"/>
      <c r="LA106" s="116"/>
      <c r="LB106" s="116"/>
      <c r="LC106" s="116"/>
      <c r="LD106" s="116"/>
      <c r="LE106" s="116"/>
      <c r="LF106" s="129"/>
      <c r="LG106" s="127"/>
      <c r="LH106" s="116"/>
      <c r="LI106" s="116"/>
      <c r="LJ106" s="116"/>
      <c r="LK106" s="116"/>
      <c r="LL106" s="116"/>
      <c r="LM106" s="116"/>
      <c r="LN106" s="116"/>
      <c r="LO106" s="116"/>
      <c r="LP106" s="116"/>
      <c r="LQ106" s="116"/>
      <c r="LR106" s="116"/>
      <c r="LS106" s="116"/>
      <c r="LT106" s="116"/>
      <c r="LU106" s="116"/>
      <c r="LV106" s="116"/>
      <c r="LW106" s="116"/>
      <c r="LX106" s="116"/>
      <c r="LY106" s="116"/>
      <c r="LZ106" s="116"/>
      <c r="MA106" s="116"/>
      <c r="MB106" s="116"/>
      <c r="MC106" s="116"/>
      <c r="MD106" s="116"/>
      <c r="ME106" s="116"/>
      <c r="MF106" s="116"/>
      <c r="MG106" s="116"/>
      <c r="MH106" s="116"/>
      <c r="MI106" s="116"/>
      <c r="MJ106" s="116"/>
      <c r="MK106" s="129"/>
      <c r="ML106" s="127"/>
      <c r="MM106" s="116"/>
      <c r="MN106" s="116"/>
      <c r="MO106" s="116"/>
      <c r="MP106" s="116"/>
      <c r="MQ106" s="116"/>
      <c r="MR106" s="116"/>
      <c r="MS106" s="116"/>
      <c r="MT106" s="116"/>
      <c r="MU106" s="116"/>
      <c r="MV106" s="116"/>
      <c r="MW106" s="116"/>
      <c r="MX106" s="116"/>
      <c r="MY106" s="116"/>
      <c r="MZ106" s="116"/>
      <c r="NA106" s="116"/>
      <c r="NB106" s="116"/>
      <c r="NC106" s="116"/>
      <c r="ND106" s="116"/>
      <c r="NE106" s="116"/>
      <c r="NF106" s="116"/>
      <c r="NG106" s="116"/>
      <c r="NH106" s="116"/>
      <c r="NI106" s="116"/>
      <c r="NJ106" s="116"/>
      <c r="NK106" s="116"/>
      <c r="NL106" s="116"/>
      <c r="NM106" s="116"/>
      <c r="NN106" s="116"/>
      <c r="NO106" s="129"/>
      <c r="NP106" s="127"/>
      <c r="NQ106" s="116"/>
      <c r="NR106" s="116"/>
      <c r="NS106" s="116"/>
      <c r="NT106" s="116"/>
      <c r="NU106" s="116"/>
      <c r="NV106" s="116"/>
      <c r="NW106" s="116"/>
      <c r="NX106" s="116"/>
      <c r="NY106" s="116"/>
      <c r="NZ106" s="116"/>
      <c r="OA106" s="116"/>
      <c r="OB106" s="116"/>
      <c r="OC106" s="116"/>
      <c r="OD106" s="116"/>
      <c r="OE106" s="116"/>
      <c r="OF106" s="116"/>
      <c r="OG106" s="116"/>
      <c r="OH106" s="116"/>
      <c r="OI106" s="116"/>
      <c r="OJ106" s="116"/>
      <c r="OK106" s="116"/>
      <c r="OL106" s="116"/>
      <c r="OM106" s="116"/>
      <c r="ON106" s="116"/>
      <c r="OO106" s="116"/>
      <c r="OP106" s="116"/>
      <c r="OQ106" s="116"/>
      <c r="OR106" s="116"/>
      <c r="OS106" s="116"/>
      <c r="OT106" s="129"/>
    </row>
    <row r="107" spans="1:410" ht="3" customHeight="1" x14ac:dyDescent="0.15">
      <c r="A107" s="1"/>
      <c r="B107" s="20"/>
      <c r="C107" s="20"/>
      <c r="D107" s="21"/>
      <c r="E107" s="12" t="s">
        <v>105</v>
      </c>
      <c r="F107" s="22"/>
      <c r="G107" s="44"/>
      <c r="H107" s="23"/>
      <c r="I107" s="23"/>
      <c r="J107" s="126"/>
      <c r="K107" s="126"/>
      <c r="L107" s="25"/>
      <c r="M107" s="26"/>
      <c r="N107" s="131"/>
      <c r="O107" s="123"/>
      <c r="P107" s="123"/>
      <c r="Q107" s="123"/>
      <c r="R107" s="123"/>
      <c r="S107" s="123"/>
      <c r="T107" s="123"/>
      <c r="U107" s="130"/>
      <c r="V107" s="123"/>
      <c r="W107" s="123"/>
      <c r="X107" s="123"/>
      <c r="Y107" s="123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2"/>
      <c r="AS107" s="131"/>
      <c r="AT107" s="123"/>
      <c r="AU107" s="123"/>
      <c r="AV107" s="123"/>
      <c r="AW107" s="123"/>
      <c r="AX107" s="123"/>
      <c r="AY107" s="123"/>
      <c r="AZ107" s="130"/>
      <c r="BA107" s="123"/>
      <c r="BB107" s="123"/>
      <c r="BC107" s="123"/>
      <c r="BD107" s="123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23"/>
      <c r="BW107" s="132"/>
      <c r="BX107" s="13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34"/>
      <c r="DA107" s="131"/>
      <c r="DB107" s="123"/>
      <c r="DC107" s="123"/>
      <c r="DD107" s="123"/>
      <c r="DE107" s="123"/>
      <c r="DF107" s="123"/>
      <c r="DG107" s="123"/>
      <c r="DH107" s="130"/>
      <c r="DI107" s="123"/>
      <c r="DJ107" s="123"/>
      <c r="DK107" s="123"/>
      <c r="DL107" s="123"/>
      <c r="DM107" s="130"/>
      <c r="DN107" s="130"/>
      <c r="DO107" s="130"/>
      <c r="DP107" s="130"/>
      <c r="DQ107" s="130"/>
      <c r="DR107" s="130"/>
      <c r="DS107" s="130"/>
      <c r="DT107" s="130"/>
      <c r="DU107" s="130"/>
      <c r="DV107" s="130"/>
      <c r="DW107" s="130"/>
      <c r="DX107" s="130"/>
      <c r="DY107" s="130"/>
      <c r="DZ107" s="130"/>
      <c r="EA107" s="130"/>
      <c r="EB107" s="130"/>
      <c r="EC107" s="130"/>
      <c r="ED107" s="123"/>
      <c r="EE107" s="132"/>
      <c r="EF107" s="131"/>
      <c r="EG107" s="123"/>
      <c r="EH107" s="123"/>
      <c r="EI107" s="123"/>
      <c r="EJ107" s="123"/>
      <c r="EK107" s="123"/>
      <c r="EL107" s="123"/>
      <c r="EM107" s="130"/>
      <c r="EN107" s="123"/>
      <c r="EO107" s="123"/>
      <c r="EP107" s="123"/>
      <c r="EQ107" s="123"/>
      <c r="ER107" s="130"/>
      <c r="ES107" s="130"/>
      <c r="ET107" s="130"/>
      <c r="EU107" s="130"/>
      <c r="EV107" s="130"/>
      <c r="EW107" s="130"/>
      <c r="EX107" s="130"/>
      <c r="EY107" s="130"/>
      <c r="EZ107" s="130"/>
      <c r="FA107" s="130"/>
      <c r="FB107" s="130"/>
      <c r="FC107" s="130"/>
      <c r="FD107" s="130"/>
      <c r="FE107" s="130"/>
      <c r="FF107" s="130"/>
      <c r="FG107" s="130"/>
      <c r="FH107" s="130"/>
      <c r="FI107" s="132"/>
      <c r="FJ107" s="131"/>
      <c r="FK107" s="123"/>
      <c r="FL107" s="123"/>
      <c r="FM107" s="123"/>
      <c r="FN107" s="123"/>
      <c r="FO107" s="123"/>
      <c r="FP107" s="123"/>
      <c r="FQ107" s="130"/>
      <c r="FR107" s="123"/>
      <c r="FS107" s="123"/>
      <c r="FT107" s="123"/>
      <c r="FU107" s="123"/>
      <c r="FV107" s="130"/>
      <c r="FW107" s="130"/>
      <c r="FX107" s="130"/>
      <c r="FY107" s="130"/>
      <c r="FZ107" s="130"/>
      <c r="GA107" s="130"/>
      <c r="GB107" s="130"/>
      <c r="GC107" s="130"/>
      <c r="GD107" s="130"/>
      <c r="GE107" s="130"/>
      <c r="GF107" s="130"/>
      <c r="GG107" s="130"/>
      <c r="GH107" s="130"/>
      <c r="GI107" s="130"/>
      <c r="GJ107" s="130"/>
      <c r="GK107" s="130"/>
      <c r="GL107" s="130"/>
      <c r="GM107" s="123"/>
      <c r="GN107" s="132"/>
      <c r="GO107" s="131"/>
      <c r="GP107" s="123"/>
      <c r="GQ107" s="123"/>
      <c r="GR107" s="123"/>
      <c r="GS107" s="123"/>
      <c r="GT107" s="123"/>
      <c r="GU107" s="123"/>
      <c r="GV107" s="130"/>
      <c r="GW107" s="123"/>
      <c r="GX107" s="123"/>
      <c r="GY107" s="123"/>
      <c r="GZ107" s="123"/>
      <c r="HA107" s="130"/>
      <c r="HB107" s="130"/>
      <c r="HC107" s="130"/>
      <c r="HD107" s="130"/>
      <c r="HE107" s="130"/>
      <c r="HF107" s="130"/>
      <c r="HG107" s="130"/>
      <c r="HH107" s="130"/>
      <c r="HI107" s="130"/>
      <c r="HJ107" s="130"/>
      <c r="HK107" s="130"/>
      <c r="HL107" s="130"/>
      <c r="HM107" s="130"/>
      <c r="HN107" s="130"/>
      <c r="HO107" s="130"/>
      <c r="HP107" s="130"/>
      <c r="HQ107" s="130"/>
      <c r="HR107" s="132"/>
      <c r="HS107" s="131"/>
      <c r="HT107" s="123"/>
      <c r="HU107" s="123"/>
      <c r="HV107" s="123"/>
      <c r="HW107" s="123"/>
      <c r="HX107" s="123"/>
      <c r="HY107" s="123"/>
      <c r="HZ107" s="130"/>
      <c r="IA107" s="123"/>
      <c r="IB107" s="123"/>
      <c r="IC107" s="123"/>
      <c r="ID107" s="123"/>
      <c r="IE107" s="130"/>
      <c r="IF107" s="130"/>
      <c r="IG107" s="130"/>
      <c r="IH107" s="130"/>
      <c r="II107" s="130"/>
      <c r="IJ107" s="130"/>
      <c r="IK107" s="130"/>
      <c r="IL107" s="130"/>
      <c r="IM107" s="130"/>
      <c r="IN107" s="130"/>
      <c r="IO107" s="130"/>
      <c r="IP107" s="130"/>
      <c r="IQ107" s="130"/>
      <c r="IR107" s="130"/>
      <c r="IS107" s="130"/>
      <c r="IT107" s="130"/>
      <c r="IU107" s="130"/>
      <c r="IV107" s="130"/>
      <c r="IW107" s="132"/>
      <c r="IX107" s="131"/>
      <c r="IY107" s="123"/>
      <c r="IZ107" s="123"/>
      <c r="JA107" s="123"/>
      <c r="JB107" s="123"/>
      <c r="JC107" s="123"/>
      <c r="JD107" s="123"/>
      <c r="JE107" s="130"/>
      <c r="JF107" s="123"/>
      <c r="JG107" s="123"/>
      <c r="JH107" s="123"/>
      <c r="JI107" s="123"/>
      <c r="JJ107" s="130"/>
      <c r="JK107" s="130"/>
      <c r="JL107" s="130"/>
      <c r="JM107" s="130"/>
      <c r="JN107" s="130"/>
      <c r="JO107" s="130"/>
      <c r="JP107" s="130"/>
      <c r="JQ107" s="130"/>
      <c r="JR107" s="130"/>
      <c r="JS107" s="130"/>
      <c r="JT107" s="130"/>
      <c r="JU107" s="130"/>
      <c r="JV107" s="130"/>
      <c r="JW107" s="130"/>
      <c r="JX107" s="130"/>
      <c r="JY107" s="130"/>
      <c r="JZ107" s="130"/>
      <c r="KA107" s="130"/>
      <c r="KB107" s="132"/>
      <c r="KC107" s="131"/>
      <c r="KD107" s="123"/>
      <c r="KE107" s="123"/>
      <c r="KF107" s="123"/>
      <c r="KG107" s="123"/>
      <c r="KH107" s="123"/>
      <c r="KI107" s="123"/>
      <c r="KJ107" s="130"/>
      <c r="KK107" s="123"/>
      <c r="KL107" s="123"/>
      <c r="KM107" s="123"/>
      <c r="KN107" s="123"/>
      <c r="KO107" s="130"/>
      <c r="KP107" s="130"/>
      <c r="KQ107" s="130"/>
      <c r="KR107" s="130"/>
      <c r="KS107" s="130"/>
      <c r="KT107" s="130"/>
      <c r="KU107" s="130"/>
      <c r="KV107" s="130"/>
      <c r="KW107" s="130"/>
      <c r="KX107" s="130"/>
      <c r="KY107" s="130"/>
      <c r="KZ107" s="130"/>
      <c r="LA107" s="130"/>
      <c r="LB107" s="130"/>
      <c r="LC107" s="130"/>
      <c r="LD107" s="130"/>
      <c r="LE107" s="130"/>
      <c r="LF107" s="132"/>
      <c r="LG107" s="131"/>
      <c r="LH107" s="123"/>
      <c r="LI107" s="123"/>
      <c r="LJ107" s="123"/>
      <c r="LK107" s="123"/>
      <c r="LL107" s="123"/>
      <c r="LM107" s="123"/>
      <c r="LN107" s="130"/>
      <c r="LO107" s="123"/>
      <c r="LP107" s="123"/>
      <c r="LQ107" s="123"/>
      <c r="LR107" s="123"/>
      <c r="LS107" s="130"/>
      <c r="LT107" s="130"/>
      <c r="LU107" s="130"/>
      <c r="LV107" s="130"/>
      <c r="LW107" s="130"/>
      <c r="LX107" s="130"/>
      <c r="LY107" s="130"/>
      <c r="LZ107" s="130"/>
      <c r="MA107" s="130"/>
      <c r="MB107" s="130"/>
      <c r="MC107" s="130"/>
      <c r="MD107" s="130"/>
      <c r="ME107" s="130"/>
      <c r="MF107" s="130"/>
      <c r="MG107" s="130"/>
      <c r="MH107" s="130"/>
      <c r="MI107" s="130"/>
      <c r="MJ107" s="130"/>
      <c r="MK107" s="132"/>
      <c r="ML107" s="131"/>
      <c r="MM107" s="123"/>
      <c r="MN107" s="123"/>
      <c r="MO107" s="123"/>
      <c r="MP107" s="123"/>
      <c r="MQ107" s="123"/>
      <c r="MR107" s="123"/>
      <c r="MS107" s="130"/>
      <c r="MT107" s="123"/>
      <c r="MU107" s="123"/>
      <c r="MV107" s="123"/>
      <c r="MW107" s="123"/>
      <c r="MX107" s="130"/>
      <c r="MY107" s="130"/>
      <c r="MZ107" s="130"/>
      <c r="NA107" s="130"/>
      <c r="NB107" s="130"/>
      <c r="NC107" s="130"/>
      <c r="ND107" s="130"/>
      <c r="NE107" s="130"/>
      <c r="NF107" s="130"/>
      <c r="NG107" s="130"/>
      <c r="NH107" s="130"/>
      <c r="NI107" s="130"/>
      <c r="NJ107" s="130"/>
      <c r="NK107" s="130"/>
      <c r="NL107" s="130"/>
      <c r="NM107" s="130"/>
      <c r="NN107" s="130"/>
      <c r="NO107" s="132"/>
      <c r="NP107" s="131"/>
      <c r="NQ107" s="123"/>
      <c r="NR107" s="123"/>
      <c r="NS107" s="123"/>
      <c r="NT107" s="123"/>
      <c r="NU107" s="123"/>
      <c r="NV107" s="123"/>
      <c r="NW107" s="130"/>
      <c r="NX107" s="123"/>
      <c r="NY107" s="123"/>
      <c r="NZ107" s="123"/>
      <c r="OA107" s="123"/>
      <c r="OB107" s="130"/>
      <c r="OC107" s="130"/>
      <c r="OD107" s="130"/>
      <c r="OE107" s="130"/>
      <c r="OF107" s="130"/>
      <c r="OG107" s="130"/>
      <c r="OH107" s="130"/>
      <c r="OI107" s="130"/>
      <c r="OJ107" s="130"/>
      <c r="OK107" s="130"/>
      <c r="OL107" s="130"/>
      <c r="OM107" s="130"/>
      <c r="ON107" s="130"/>
      <c r="OO107" s="130"/>
      <c r="OP107" s="130"/>
      <c r="OQ107" s="130"/>
      <c r="OR107" s="130"/>
      <c r="OS107" s="130"/>
      <c r="OT107" s="132"/>
    </row>
    <row r="108" spans="1:410" ht="3" customHeight="1" x14ac:dyDescent="0.15">
      <c r="A108" s="1"/>
      <c r="B108" s="20"/>
      <c r="C108" s="20"/>
      <c r="D108" s="21"/>
      <c r="E108" s="12" t="s">
        <v>105</v>
      </c>
      <c r="F108" s="22"/>
      <c r="G108" s="44"/>
      <c r="H108" s="23"/>
      <c r="I108" s="23"/>
      <c r="J108" s="126"/>
      <c r="K108" s="126"/>
      <c r="L108" s="25"/>
      <c r="M108" s="26"/>
      <c r="N108" s="131"/>
      <c r="O108" s="123"/>
      <c r="P108" s="123"/>
      <c r="Q108" s="123"/>
      <c r="R108" s="123"/>
      <c r="S108" s="123"/>
      <c r="T108" s="123"/>
      <c r="U108" s="130"/>
      <c r="V108" s="123"/>
      <c r="W108" s="123"/>
      <c r="X108" s="123"/>
      <c r="Y108" s="123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2"/>
      <c r="AS108" s="131"/>
      <c r="AT108" s="123"/>
      <c r="AU108" s="123"/>
      <c r="AV108" s="123"/>
      <c r="AW108" s="123"/>
      <c r="AX108" s="123"/>
      <c r="AY108" s="123"/>
      <c r="AZ108" s="130"/>
      <c r="BA108" s="123"/>
      <c r="BB108" s="123"/>
      <c r="BC108" s="123"/>
      <c r="BD108" s="123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23"/>
      <c r="BW108" s="132"/>
      <c r="BX108" s="131"/>
      <c r="BY108" s="123"/>
      <c r="BZ108" s="123"/>
      <c r="CA108" s="123"/>
      <c r="CB108" s="123"/>
      <c r="CC108" s="123"/>
      <c r="CD108" s="123"/>
      <c r="CE108" s="130"/>
      <c r="CF108" s="123"/>
      <c r="CG108" s="123"/>
      <c r="CH108" s="123"/>
      <c r="CI108" s="123"/>
      <c r="CJ108" s="130"/>
      <c r="CK108" s="130"/>
      <c r="CL108" s="130"/>
      <c r="CM108" s="130"/>
      <c r="CN108" s="130"/>
      <c r="CO108" s="130"/>
      <c r="CP108" s="130"/>
      <c r="CQ108" s="130"/>
      <c r="CR108" s="130"/>
      <c r="CS108" s="130"/>
      <c r="CT108" s="130"/>
      <c r="CU108" s="130"/>
      <c r="CV108" s="130"/>
      <c r="CW108" s="130"/>
      <c r="CX108" s="123"/>
      <c r="CY108" s="123"/>
      <c r="CZ108" s="132"/>
      <c r="DA108" s="131"/>
      <c r="DB108" s="123"/>
      <c r="DC108" s="123"/>
      <c r="DD108" s="123"/>
      <c r="DE108" s="123"/>
      <c r="DF108" s="123"/>
      <c r="DG108" s="123"/>
      <c r="DH108" s="130"/>
      <c r="DI108" s="123"/>
      <c r="DJ108" s="123"/>
      <c r="DK108" s="123"/>
      <c r="DL108" s="123"/>
      <c r="DM108" s="130"/>
      <c r="DN108" s="130"/>
      <c r="DO108" s="130"/>
      <c r="DP108" s="130"/>
      <c r="DQ108" s="130"/>
      <c r="DR108" s="130"/>
      <c r="DS108" s="130"/>
      <c r="DT108" s="130"/>
      <c r="DU108" s="130"/>
      <c r="DV108" s="130"/>
      <c r="DW108" s="130"/>
      <c r="DX108" s="130"/>
      <c r="DY108" s="130"/>
      <c r="DZ108" s="130"/>
      <c r="EA108" s="130"/>
      <c r="EB108" s="130"/>
      <c r="EC108" s="130"/>
      <c r="ED108" s="123"/>
      <c r="EE108" s="132"/>
      <c r="EF108" s="131"/>
      <c r="EG108" s="123"/>
      <c r="EH108" s="123"/>
      <c r="EI108" s="123"/>
      <c r="EJ108" s="123"/>
      <c r="EK108" s="123"/>
      <c r="EL108" s="123"/>
      <c r="EM108" s="130"/>
      <c r="EN108" s="123"/>
      <c r="EO108" s="123"/>
      <c r="EP108" s="123"/>
      <c r="EQ108" s="123"/>
      <c r="ER108" s="130"/>
      <c r="ES108" s="130"/>
      <c r="ET108" s="130"/>
      <c r="EU108" s="130"/>
      <c r="EV108" s="130"/>
      <c r="EW108" s="130"/>
      <c r="EX108" s="130"/>
      <c r="EY108" s="130"/>
      <c r="EZ108" s="130"/>
      <c r="FA108" s="130"/>
      <c r="FB108" s="130"/>
      <c r="FC108" s="130"/>
      <c r="FD108" s="130"/>
      <c r="FE108" s="130"/>
      <c r="FF108" s="130"/>
      <c r="FG108" s="130"/>
      <c r="FH108" s="130"/>
      <c r="FI108" s="132"/>
      <c r="FJ108" s="131"/>
      <c r="FK108" s="123"/>
      <c r="FL108" s="123"/>
      <c r="FM108" s="123"/>
      <c r="FN108" s="123"/>
      <c r="FO108" s="123"/>
      <c r="FP108" s="123"/>
      <c r="FQ108" s="130"/>
      <c r="FR108" s="123"/>
      <c r="FS108" s="123"/>
      <c r="FT108" s="123"/>
      <c r="FU108" s="123"/>
      <c r="FV108" s="130"/>
      <c r="FW108" s="130"/>
      <c r="FX108" s="130"/>
      <c r="FY108" s="130"/>
      <c r="FZ108" s="130"/>
      <c r="GA108" s="130"/>
      <c r="GB108" s="130"/>
      <c r="GC108" s="130"/>
      <c r="GD108" s="130"/>
      <c r="GE108" s="130"/>
      <c r="GF108" s="130"/>
      <c r="GG108" s="130"/>
      <c r="GH108" s="130"/>
      <c r="GI108" s="130"/>
      <c r="GJ108" s="130"/>
      <c r="GK108" s="130"/>
      <c r="GL108" s="130"/>
      <c r="GM108" s="123"/>
      <c r="GN108" s="132"/>
      <c r="GO108" s="131"/>
      <c r="GP108" s="123"/>
      <c r="GQ108" s="123"/>
      <c r="GR108" s="123"/>
      <c r="GS108" s="123"/>
      <c r="GT108" s="123"/>
      <c r="GU108" s="123"/>
      <c r="GV108" s="130"/>
      <c r="GW108" s="123"/>
      <c r="GX108" s="123"/>
      <c r="GY108" s="123"/>
      <c r="GZ108" s="123"/>
      <c r="HA108" s="130"/>
      <c r="HB108" s="130"/>
      <c r="HC108" s="130"/>
      <c r="HD108" s="130"/>
      <c r="HE108" s="130"/>
      <c r="HF108" s="130"/>
      <c r="HG108" s="130"/>
      <c r="HH108" s="130"/>
      <c r="HI108" s="130"/>
      <c r="HJ108" s="130"/>
      <c r="HK108" s="130"/>
      <c r="HL108" s="130"/>
      <c r="HM108" s="130"/>
      <c r="HN108" s="130"/>
      <c r="HO108" s="130"/>
      <c r="HP108" s="130"/>
      <c r="HQ108" s="130"/>
      <c r="HR108" s="132"/>
      <c r="HS108" s="131"/>
      <c r="HT108" s="123"/>
      <c r="HU108" s="123"/>
      <c r="HV108" s="123"/>
      <c r="HW108" s="123"/>
      <c r="HX108" s="123"/>
      <c r="HY108" s="123"/>
      <c r="HZ108" s="130"/>
      <c r="IA108" s="123"/>
      <c r="IB108" s="123"/>
      <c r="IC108" s="123"/>
      <c r="ID108" s="123"/>
      <c r="IE108" s="130"/>
      <c r="IF108" s="130"/>
      <c r="IG108" s="130"/>
      <c r="IH108" s="130"/>
      <c r="II108" s="130"/>
      <c r="IJ108" s="130"/>
      <c r="IK108" s="130"/>
      <c r="IL108" s="130"/>
      <c r="IM108" s="130"/>
      <c r="IN108" s="130"/>
      <c r="IO108" s="130"/>
      <c r="IP108" s="130"/>
      <c r="IQ108" s="130"/>
      <c r="IR108" s="130"/>
      <c r="IS108" s="130"/>
      <c r="IT108" s="130"/>
      <c r="IU108" s="130"/>
      <c r="IV108" s="130"/>
      <c r="IW108" s="132"/>
      <c r="IX108" s="131"/>
      <c r="IY108" s="123"/>
      <c r="IZ108" s="123"/>
      <c r="JA108" s="123"/>
      <c r="JB108" s="123"/>
      <c r="JC108" s="123"/>
      <c r="JD108" s="123"/>
      <c r="JE108" s="130"/>
      <c r="JF108" s="123"/>
      <c r="JG108" s="123"/>
      <c r="JH108" s="123"/>
      <c r="JI108" s="123"/>
      <c r="JJ108" s="130"/>
      <c r="JK108" s="130"/>
      <c r="JL108" s="130"/>
      <c r="JM108" s="130"/>
      <c r="JN108" s="130"/>
      <c r="JO108" s="130"/>
      <c r="JP108" s="130"/>
      <c r="JQ108" s="130"/>
      <c r="JR108" s="130"/>
      <c r="JS108" s="130"/>
      <c r="JT108" s="130"/>
      <c r="JU108" s="130"/>
      <c r="JV108" s="130"/>
      <c r="JW108" s="130"/>
      <c r="JX108" s="130"/>
      <c r="JY108" s="130"/>
      <c r="JZ108" s="130"/>
      <c r="KA108" s="130"/>
      <c r="KB108" s="132"/>
      <c r="KC108" s="131"/>
      <c r="KD108" s="123"/>
      <c r="KE108" s="123"/>
      <c r="KF108" s="123"/>
      <c r="KG108" s="123"/>
      <c r="KH108" s="123"/>
      <c r="KI108" s="123"/>
      <c r="KJ108" s="130"/>
      <c r="KK108" s="123"/>
      <c r="KL108" s="123"/>
      <c r="KM108" s="123"/>
      <c r="KN108" s="123"/>
      <c r="KO108" s="130"/>
      <c r="KP108" s="130"/>
      <c r="KQ108" s="130"/>
      <c r="KR108" s="130"/>
      <c r="KS108" s="130"/>
      <c r="KT108" s="130"/>
      <c r="KU108" s="130"/>
      <c r="KV108" s="130"/>
      <c r="KW108" s="130"/>
      <c r="KX108" s="130"/>
      <c r="KY108" s="130"/>
      <c r="KZ108" s="130"/>
      <c r="LA108" s="130"/>
      <c r="LB108" s="130"/>
      <c r="LC108" s="130"/>
      <c r="LD108" s="130"/>
      <c r="LE108" s="130"/>
      <c r="LF108" s="132"/>
      <c r="LG108" s="131"/>
      <c r="LH108" s="123"/>
      <c r="LI108" s="123"/>
      <c r="LJ108" s="123"/>
      <c r="LK108" s="123"/>
      <c r="LL108" s="123"/>
      <c r="LM108" s="123"/>
      <c r="LN108" s="130"/>
      <c r="LO108" s="123"/>
      <c r="LP108" s="123"/>
      <c r="LQ108" s="123"/>
      <c r="LR108" s="123"/>
      <c r="LS108" s="130"/>
      <c r="LT108" s="130"/>
      <c r="LU108" s="130"/>
      <c r="LV108" s="130"/>
      <c r="LW108" s="130"/>
      <c r="LX108" s="130"/>
      <c r="LY108" s="130"/>
      <c r="LZ108" s="130"/>
      <c r="MA108" s="130"/>
      <c r="MB108" s="130"/>
      <c r="MC108" s="130"/>
      <c r="MD108" s="130"/>
      <c r="ME108" s="130"/>
      <c r="MF108" s="130"/>
      <c r="MG108" s="130"/>
      <c r="MH108" s="130"/>
      <c r="MI108" s="130"/>
      <c r="MJ108" s="130"/>
      <c r="MK108" s="132"/>
      <c r="ML108" s="131"/>
      <c r="MM108" s="123"/>
      <c r="MN108" s="123"/>
      <c r="MO108" s="123"/>
      <c r="MP108" s="123"/>
      <c r="MQ108" s="123"/>
      <c r="MR108" s="123"/>
      <c r="MS108" s="130"/>
      <c r="MT108" s="123"/>
      <c r="MU108" s="123"/>
      <c r="MV108" s="123"/>
      <c r="MW108" s="123"/>
      <c r="MX108" s="130"/>
      <c r="MY108" s="130"/>
      <c r="MZ108" s="130"/>
      <c r="NA108" s="130"/>
      <c r="NB108" s="130"/>
      <c r="NC108" s="130"/>
      <c r="ND108" s="130"/>
      <c r="NE108" s="130"/>
      <c r="NF108" s="130"/>
      <c r="NG108" s="130"/>
      <c r="NH108" s="130"/>
      <c r="NI108" s="130"/>
      <c r="NJ108" s="130"/>
      <c r="NK108" s="130"/>
      <c r="NL108" s="130"/>
      <c r="NM108" s="130"/>
      <c r="NN108" s="130"/>
      <c r="NO108" s="132"/>
      <c r="NP108" s="131"/>
      <c r="NQ108" s="123"/>
      <c r="NR108" s="123"/>
      <c r="NS108" s="123"/>
      <c r="NT108" s="123"/>
      <c r="NU108" s="123"/>
      <c r="NV108" s="123"/>
      <c r="NW108" s="130"/>
      <c r="NX108" s="123"/>
      <c r="NY108" s="123"/>
      <c r="NZ108" s="123"/>
      <c r="OA108" s="123"/>
      <c r="OB108" s="130"/>
      <c r="OC108" s="130"/>
      <c r="OD108" s="130"/>
      <c r="OE108" s="130"/>
      <c r="OF108" s="130"/>
      <c r="OG108" s="130"/>
      <c r="OH108" s="130"/>
      <c r="OI108" s="130"/>
      <c r="OJ108" s="130"/>
      <c r="OK108" s="130"/>
      <c r="OL108" s="130"/>
      <c r="OM108" s="130"/>
      <c r="ON108" s="130"/>
      <c r="OO108" s="130"/>
      <c r="OP108" s="130"/>
      <c r="OQ108" s="130"/>
      <c r="OR108" s="130"/>
      <c r="OS108" s="130"/>
      <c r="OT108" s="132"/>
    </row>
    <row r="109" spans="1:410" s="139" customFormat="1" ht="15.75" customHeight="1" x14ac:dyDescent="0.15">
      <c r="A109" s="1"/>
      <c r="B109" s="141"/>
      <c r="C109" s="141"/>
      <c r="D109" s="142"/>
      <c r="E109" s="142"/>
      <c r="F109" s="143"/>
      <c r="G109" s="144"/>
      <c r="H109" s="145"/>
      <c r="I109" s="145"/>
      <c r="J109" s="146"/>
      <c r="K109" s="146"/>
      <c r="L109" s="147"/>
      <c r="M109" s="148"/>
      <c r="N109" s="149"/>
      <c r="O109" s="149"/>
      <c r="P109" s="149"/>
      <c r="Q109" s="149"/>
      <c r="R109" s="149"/>
      <c r="S109" s="149"/>
      <c r="T109" s="149"/>
      <c r="U109" s="150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50"/>
      <c r="AT109" s="149"/>
      <c r="AU109" s="149"/>
      <c r="AV109" s="149"/>
      <c r="AW109" s="149"/>
      <c r="AX109" s="149"/>
      <c r="AY109" s="149"/>
      <c r="AZ109" s="150"/>
      <c r="BA109" s="149"/>
      <c r="BB109" s="149"/>
      <c r="BC109" s="149"/>
      <c r="BD109" s="149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49"/>
      <c r="BW109" s="150"/>
      <c r="BX109" s="150"/>
      <c r="BY109" s="149"/>
      <c r="BZ109" s="149"/>
      <c r="CA109" s="149"/>
      <c r="CB109" s="149"/>
      <c r="CC109" s="149"/>
      <c r="CD109" s="149"/>
      <c r="CE109" s="150"/>
      <c r="CF109" s="149"/>
      <c r="CG109" s="149"/>
      <c r="CH109" s="149"/>
      <c r="CI109" s="149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49"/>
      <c r="CY109" s="149"/>
      <c r="CZ109" s="150"/>
      <c r="DA109" s="150"/>
      <c r="DB109" s="149"/>
      <c r="DC109" s="149"/>
      <c r="DD109" s="149"/>
      <c r="DE109" s="149"/>
      <c r="DF109" s="149"/>
      <c r="DG109" s="149"/>
      <c r="DH109" s="150"/>
      <c r="DI109" s="149"/>
      <c r="DJ109" s="149"/>
      <c r="DK109" s="149"/>
      <c r="DL109" s="149"/>
      <c r="DM109" s="150"/>
      <c r="DN109" s="150"/>
      <c r="DO109" s="150"/>
      <c r="DP109" s="150"/>
      <c r="DQ109" s="150"/>
      <c r="DR109" s="150"/>
      <c r="DS109" s="150"/>
      <c r="DT109" s="150"/>
      <c r="DU109" s="150"/>
      <c r="DV109" s="150"/>
      <c r="DW109" s="150"/>
      <c r="DX109" s="150"/>
      <c r="DY109" s="150"/>
      <c r="DZ109" s="150"/>
      <c r="EA109" s="150"/>
      <c r="EB109" s="150"/>
      <c r="EC109" s="150"/>
      <c r="ED109" s="149"/>
      <c r="EE109" s="150"/>
      <c r="EF109" s="150"/>
      <c r="EG109" s="149"/>
      <c r="EH109" s="149"/>
      <c r="EI109" s="149"/>
      <c r="EJ109" s="149"/>
      <c r="EK109" s="149"/>
      <c r="EL109" s="149"/>
      <c r="EM109" s="150"/>
      <c r="EN109" s="149"/>
      <c r="EO109" s="149"/>
      <c r="EP109" s="149"/>
      <c r="EQ109" s="149"/>
      <c r="ER109" s="150"/>
      <c r="ES109" s="150"/>
      <c r="ET109" s="150"/>
      <c r="EU109" s="150"/>
      <c r="EV109" s="150"/>
      <c r="EW109" s="150"/>
      <c r="EX109" s="150"/>
      <c r="EY109" s="150"/>
      <c r="EZ109" s="150"/>
      <c r="FA109" s="150"/>
      <c r="FB109" s="150"/>
      <c r="FC109" s="150"/>
      <c r="FD109" s="150"/>
      <c r="FE109" s="150"/>
      <c r="FF109" s="150"/>
      <c r="FG109" s="150"/>
      <c r="FH109" s="150"/>
      <c r="FI109" s="150"/>
      <c r="FJ109" s="150"/>
      <c r="FK109" s="149"/>
      <c r="FL109" s="149"/>
      <c r="FM109" s="149"/>
      <c r="FN109" s="149"/>
      <c r="FO109" s="149"/>
      <c r="FP109" s="149"/>
      <c r="FQ109" s="150"/>
      <c r="FR109" s="149"/>
      <c r="FS109" s="149"/>
      <c r="FT109" s="149"/>
      <c r="FU109" s="149"/>
      <c r="FV109" s="150"/>
      <c r="FW109" s="150"/>
      <c r="FX109" s="150"/>
      <c r="FY109" s="150"/>
      <c r="FZ109" s="150"/>
      <c r="GA109" s="150"/>
      <c r="GB109" s="150"/>
      <c r="GC109" s="150"/>
      <c r="GD109" s="150"/>
      <c r="GE109" s="150"/>
      <c r="GF109" s="150"/>
      <c r="GG109" s="150"/>
      <c r="GH109" s="150"/>
      <c r="GI109" s="150"/>
      <c r="GJ109" s="150"/>
      <c r="GK109" s="150"/>
      <c r="GL109" s="150"/>
      <c r="GM109" s="149"/>
      <c r="GN109" s="150"/>
      <c r="GO109" s="150"/>
      <c r="GP109" s="149"/>
      <c r="GQ109" s="149"/>
      <c r="GR109" s="149"/>
      <c r="GS109" s="149"/>
      <c r="GT109" s="149"/>
      <c r="GU109" s="149"/>
      <c r="GV109" s="150"/>
      <c r="GW109" s="149"/>
      <c r="GX109" s="149"/>
      <c r="GY109" s="149"/>
      <c r="GZ109" s="149"/>
      <c r="HA109" s="150"/>
      <c r="HB109" s="150"/>
      <c r="HC109" s="150"/>
      <c r="HD109" s="150"/>
      <c r="HE109" s="150"/>
      <c r="HF109" s="150"/>
      <c r="HG109" s="150"/>
      <c r="HH109" s="150"/>
      <c r="HI109" s="150"/>
      <c r="HJ109" s="150"/>
      <c r="HK109" s="150"/>
      <c r="HL109" s="150"/>
      <c r="HM109" s="150"/>
      <c r="HN109" s="150"/>
      <c r="HO109" s="150"/>
      <c r="HP109" s="150"/>
      <c r="HQ109" s="150"/>
      <c r="HR109" s="150"/>
      <c r="HS109" s="150"/>
      <c r="HT109" s="149"/>
      <c r="HU109" s="149"/>
      <c r="HV109" s="149"/>
      <c r="HW109" s="149"/>
      <c r="HX109" s="149"/>
      <c r="HY109" s="149"/>
      <c r="HZ109" s="150"/>
      <c r="IA109" s="149"/>
      <c r="IB109" s="149"/>
      <c r="IC109" s="149"/>
      <c r="ID109" s="149"/>
      <c r="IE109" s="150"/>
      <c r="IF109" s="150"/>
      <c r="IG109" s="150"/>
      <c r="IH109" s="150"/>
      <c r="II109" s="150"/>
      <c r="IJ109" s="150"/>
      <c r="IK109" s="150"/>
      <c r="IL109" s="150"/>
      <c r="IM109" s="150"/>
      <c r="IN109" s="150"/>
      <c r="IO109" s="150"/>
      <c r="IP109" s="150"/>
      <c r="IQ109" s="150"/>
      <c r="IR109" s="150"/>
      <c r="IS109" s="150"/>
      <c r="IT109" s="150"/>
      <c r="IU109" s="150"/>
      <c r="IV109" s="150"/>
      <c r="IW109" s="150"/>
      <c r="IX109" s="150"/>
      <c r="IY109" s="149"/>
      <c r="IZ109" s="149"/>
      <c r="JA109" s="149"/>
      <c r="JB109" s="149"/>
      <c r="JC109" s="149"/>
      <c r="JD109" s="149"/>
      <c r="JE109" s="150"/>
      <c r="JF109" s="149"/>
      <c r="JG109" s="149"/>
      <c r="JH109" s="149"/>
      <c r="JI109" s="149"/>
      <c r="JJ109" s="150"/>
      <c r="JK109" s="150"/>
      <c r="JL109" s="150"/>
      <c r="JM109" s="150"/>
      <c r="JN109" s="150"/>
      <c r="JO109" s="150"/>
      <c r="JP109" s="150"/>
      <c r="JQ109" s="150"/>
      <c r="JR109" s="150"/>
      <c r="JS109" s="150"/>
      <c r="JT109" s="150"/>
      <c r="JU109" s="150"/>
      <c r="JV109" s="150"/>
      <c r="JW109" s="150"/>
      <c r="JX109" s="150"/>
      <c r="JY109" s="150"/>
      <c r="JZ109" s="150"/>
      <c r="KA109" s="150"/>
      <c r="KB109" s="150"/>
      <c r="KC109" s="150"/>
      <c r="KD109" s="149"/>
      <c r="KE109" s="149"/>
      <c r="KF109" s="149"/>
      <c r="KG109" s="149"/>
      <c r="KH109" s="149"/>
      <c r="KI109" s="149"/>
      <c r="KJ109" s="150"/>
      <c r="KK109" s="149"/>
      <c r="KL109" s="149"/>
      <c r="KM109" s="149"/>
      <c r="KN109" s="149"/>
      <c r="KO109" s="150"/>
      <c r="KP109" s="150"/>
      <c r="KQ109" s="150"/>
      <c r="KR109" s="150"/>
      <c r="KS109" s="150"/>
      <c r="KT109" s="150"/>
      <c r="KU109" s="150"/>
      <c r="KV109" s="150"/>
      <c r="KW109" s="150"/>
      <c r="KX109" s="150"/>
      <c r="KY109" s="150"/>
      <c r="KZ109" s="150"/>
      <c r="LA109" s="150"/>
      <c r="LB109" s="150"/>
      <c r="LC109" s="150"/>
      <c r="LD109" s="150"/>
      <c r="LE109" s="150"/>
      <c r="LF109" s="150"/>
      <c r="LG109" s="150"/>
      <c r="LH109" s="149"/>
      <c r="LI109" s="149"/>
      <c r="LJ109" s="149"/>
      <c r="LK109" s="149"/>
      <c r="LL109" s="149"/>
      <c r="LM109" s="149"/>
      <c r="LN109" s="150"/>
      <c r="LO109" s="149"/>
      <c r="LP109" s="149"/>
      <c r="LQ109" s="149"/>
      <c r="LR109" s="149"/>
      <c r="LS109" s="150"/>
      <c r="LT109" s="150"/>
      <c r="LU109" s="150"/>
      <c r="LV109" s="150"/>
      <c r="LW109" s="150"/>
      <c r="LX109" s="150"/>
      <c r="LY109" s="150"/>
      <c r="LZ109" s="150"/>
      <c r="MA109" s="150"/>
      <c r="MB109" s="150"/>
      <c r="MC109" s="150"/>
      <c r="MD109" s="150"/>
      <c r="ME109" s="150"/>
      <c r="MF109" s="150"/>
      <c r="MG109" s="150"/>
      <c r="MH109" s="150"/>
      <c r="MI109" s="150"/>
      <c r="MJ109" s="150"/>
      <c r="MK109" s="150"/>
      <c r="ML109" s="150"/>
      <c r="MM109" s="149"/>
      <c r="MN109" s="149"/>
      <c r="MO109" s="149"/>
      <c r="MP109" s="149"/>
      <c r="MQ109" s="149"/>
      <c r="MR109" s="149"/>
      <c r="MS109" s="150"/>
      <c r="MT109" s="149"/>
      <c r="MU109" s="149"/>
      <c r="MV109" s="149"/>
      <c r="MW109" s="149"/>
      <c r="MX109" s="150"/>
      <c r="MY109" s="150"/>
      <c r="MZ109" s="150"/>
      <c r="NA109" s="150"/>
      <c r="NB109" s="150"/>
      <c r="NC109" s="150"/>
      <c r="ND109" s="150"/>
      <c r="NE109" s="150"/>
      <c r="NF109" s="150"/>
      <c r="NG109" s="150"/>
      <c r="NH109" s="150"/>
      <c r="NI109" s="150"/>
      <c r="NJ109" s="150"/>
      <c r="NK109" s="150"/>
      <c r="NL109" s="150"/>
      <c r="NM109" s="150"/>
      <c r="NN109" s="150"/>
      <c r="NO109" s="150"/>
      <c r="NP109" s="150"/>
      <c r="NQ109" s="149"/>
      <c r="NR109" s="149"/>
      <c r="NS109" s="149"/>
      <c r="NT109" s="149"/>
      <c r="NU109" s="149"/>
      <c r="NV109" s="149"/>
      <c r="NW109" s="150"/>
      <c r="NX109" s="149"/>
      <c r="NY109" s="149"/>
      <c r="NZ109" s="149"/>
      <c r="OA109" s="149"/>
      <c r="OB109" s="150"/>
      <c r="OC109" s="150"/>
      <c r="OD109" s="150"/>
      <c r="OE109" s="150"/>
      <c r="OF109" s="150"/>
      <c r="OG109" s="150"/>
      <c r="OH109" s="150"/>
      <c r="OI109" s="150"/>
      <c r="OJ109" s="150"/>
      <c r="OK109" s="150"/>
      <c r="OL109" s="150"/>
      <c r="OM109" s="150"/>
      <c r="ON109" s="150"/>
      <c r="OO109" s="150"/>
      <c r="OP109" s="150"/>
      <c r="OQ109" s="150"/>
      <c r="OR109" s="150"/>
      <c r="OS109" s="150"/>
      <c r="OT109" s="150"/>
    </row>
    <row r="110" spans="1:410" ht="14.25" customHeight="1" x14ac:dyDescent="0.15">
      <c r="A110" s="1"/>
      <c r="B110" s="1"/>
      <c r="C110" s="1"/>
      <c r="D110" s="1"/>
      <c r="E110" s="1"/>
      <c r="F110" s="1"/>
      <c r="G110" s="1"/>
      <c r="H110" s="151" t="s">
        <v>106</v>
      </c>
      <c r="I110" s="151" t="s">
        <v>107</v>
      </c>
      <c r="J110" s="151" t="s">
        <v>84</v>
      </c>
      <c r="K110" s="18"/>
      <c r="L110" s="18"/>
      <c r="M110" s="18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2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2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2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2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2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2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2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2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2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2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2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2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</row>
    <row r="111" spans="1:410" ht="13" customHeight="1" x14ac:dyDescent="0.15">
      <c r="C111" t="s">
        <v>120</v>
      </c>
      <c r="F111" s="135">
        <v>2016</v>
      </c>
      <c r="G111" s="221" t="s">
        <v>39</v>
      </c>
      <c r="H111" s="224">
        <v>9.56</v>
      </c>
      <c r="I111" s="227">
        <f>SUM(AS7:BW93)</f>
        <v>5</v>
      </c>
      <c r="J111" s="227">
        <f>SUMIF($C$7:$C$93,"Planning",AS7:BW93)</f>
        <v>0</v>
      </c>
      <c r="K111" s="181" t="s">
        <v>15</v>
      </c>
      <c r="L111" s="182" t="s">
        <v>124</v>
      </c>
      <c r="M111" s="183"/>
      <c r="N111" s="184"/>
    </row>
    <row r="112" spans="1:410" ht="13" customHeight="1" x14ac:dyDescent="0.15">
      <c r="F112" s="121"/>
      <c r="G112" s="222"/>
      <c r="H112" s="225"/>
      <c r="I112" s="228"/>
      <c r="J112" s="228"/>
      <c r="K112" s="181" t="s">
        <v>21</v>
      </c>
      <c r="L112" s="182" t="s">
        <v>125</v>
      </c>
      <c r="M112" s="183"/>
      <c r="N112" s="184"/>
    </row>
    <row r="113" spans="5:410" s="36" customFormat="1" ht="13" customHeight="1" x14ac:dyDescent="0.15">
      <c r="E113" s="139"/>
      <c r="G113" s="222"/>
      <c r="H113" s="225"/>
      <c r="I113" s="228"/>
      <c r="J113" s="228"/>
      <c r="K113" s="181" t="s">
        <v>33</v>
      </c>
      <c r="L113" s="182" t="s">
        <v>95</v>
      </c>
      <c r="M113" s="183"/>
      <c r="N113" s="184"/>
      <c r="CY113" s="15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  <c r="HR113" s="112"/>
      <c r="HS113" s="112"/>
      <c r="HT113" s="112"/>
      <c r="HU113" s="112"/>
      <c r="HV113" s="112"/>
      <c r="HW113" s="112"/>
      <c r="HX113" s="112"/>
      <c r="HY113" s="112"/>
      <c r="HZ113" s="112"/>
      <c r="IA113" s="112"/>
      <c r="IB113" s="112"/>
      <c r="IC113" s="112"/>
      <c r="ID113" s="112"/>
      <c r="IE113" s="112"/>
      <c r="IF113" s="112"/>
      <c r="IG113" s="112"/>
      <c r="IH113" s="112"/>
      <c r="II113" s="112"/>
      <c r="IJ113" s="112"/>
      <c r="IK113" s="112"/>
      <c r="IL113" s="112"/>
      <c r="IM113" s="112"/>
      <c r="IN113" s="112"/>
      <c r="IO113" s="112"/>
      <c r="IP113" s="112"/>
      <c r="IQ113" s="112"/>
      <c r="IR113" s="112"/>
      <c r="IS113" s="112"/>
      <c r="IT113" s="112"/>
      <c r="IU113" s="112"/>
      <c r="IV113" s="112"/>
      <c r="IW113" s="112"/>
      <c r="IX113" s="112"/>
      <c r="IY113" s="112"/>
      <c r="IZ113" s="112"/>
      <c r="JA113" s="112"/>
      <c r="JB113" s="112"/>
      <c r="JC113" s="112"/>
      <c r="JD113" s="112"/>
      <c r="JE113" s="112"/>
      <c r="JF113" s="112"/>
      <c r="JG113" s="112"/>
      <c r="JH113" s="112"/>
      <c r="JI113" s="112"/>
      <c r="JJ113" s="112"/>
      <c r="JK113" s="112"/>
      <c r="JL113" s="112"/>
      <c r="JM113" s="112"/>
      <c r="JN113" s="112"/>
      <c r="JO113" s="112"/>
      <c r="JP113" s="112"/>
      <c r="JQ113" s="112"/>
      <c r="JR113" s="112"/>
      <c r="JS113" s="112"/>
      <c r="JT113" s="112"/>
      <c r="JU113" s="112"/>
      <c r="JV113" s="112"/>
      <c r="JW113" s="112"/>
      <c r="JX113" s="112"/>
      <c r="JY113" s="112"/>
      <c r="JZ113" s="112"/>
      <c r="KA113" s="112"/>
      <c r="KB113" s="112"/>
      <c r="KC113" s="112"/>
      <c r="KD113" s="112"/>
      <c r="KE113" s="112"/>
      <c r="KF113" s="112"/>
      <c r="KG113" s="112"/>
      <c r="KH113" s="112"/>
      <c r="KI113" s="112"/>
      <c r="KJ113" s="112"/>
      <c r="KK113" s="112"/>
      <c r="KL113" s="112"/>
      <c r="KM113" s="112"/>
      <c r="KN113" s="112"/>
      <c r="KO113" s="112"/>
      <c r="KP113" s="112"/>
      <c r="KQ113" s="112"/>
      <c r="KR113" s="112"/>
      <c r="KS113" s="112"/>
      <c r="KT113" s="112"/>
      <c r="KU113" s="112"/>
      <c r="KV113" s="112"/>
      <c r="KW113" s="112"/>
      <c r="KX113" s="112"/>
      <c r="KY113" s="112"/>
      <c r="KZ113" s="112"/>
      <c r="LA113" s="112"/>
      <c r="LB113" s="112"/>
      <c r="LC113" s="112"/>
      <c r="LD113" s="112"/>
      <c r="LE113" s="112"/>
      <c r="LF113" s="112"/>
      <c r="LG113" s="112"/>
      <c r="LH113" s="112"/>
      <c r="LI113" s="112"/>
      <c r="LJ113" s="112"/>
      <c r="LK113" s="112"/>
      <c r="LL113" s="112"/>
      <c r="LM113" s="112"/>
      <c r="LN113" s="112"/>
      <c r="LO113" s="112"/>
      <c r="LP113" s="112"/>
      <c r="LQ113" s="112"/>
      <c r="LR113" s="112"/>
      <c r="LS113" s="112"/>
      <c r="LT113" s="112"/>
      <c r="LU113" s="112"/>
      <c r="LV113" s="112"/>
      <c r="LW113" s="112"/>
      <c r="LX113" s="112"/>
      <c r="LY113" s="112"/>
      <c r="LZ113" s="112"/>
      <c r="MA113" s="112"/>
      <c r="MB113" s="112"/>
      <c r="MC113" s="112"/>
      <c r="MD113" s="112"/>
      <c r="ME113" s="112"/>
      <c r="MF113" s="112"/>
      <c r="MG113" s="112"/>
      <c r="MH113" s="112"/>
      <c r="MI113" s="112"/>
      <c r="MJ113" s="112"/>
      <c r="MK113" s="112"/>
      <c r="ML113" s="112"/>
      <c r="MM113" s="112"/>
      <c r="MN113" s="112"/>
      <c r="MO113" s="112"/>
      <c r="MP113" s="112"/>
      <c r="MQ113" s="112"/>
      <c r="MR113" s="112"/>
      <c r="MS113" s="112"/>
      <c r="MT113" s="112"/>
      <c r="MU113" s="112"/>
      <c r="MV113" s="112"/>
      <c r="MW113" s="112"/>
      <c r="MX113" s="112"/>
      <c r="MY113" s="112"/>
      <c r="MZ113" s="112"/>
      <c r="NA113" s="112"/>
      <c r="NB113" s="112"/>
      <c r="NC113" s="112"/>
      <c r="ND113" s="112"/>
      <c r="NE113" s="112"/>
      <c r="NF113" s="112"/>
      <c r="NG113" s="112"/>
      <c r="NH113" s="112"/>
      <c r="NI113" s="112"/>
      <c r="NJ113" s="112"/>
      <c r="NK113" s="112"/>
      <c r="NL113" s="112"/>
      <c r="NM113" s="112"/>
      <c r="NN113" s="112"/>
      <c r="NO113" s="112"/>
      <c r="NP113" s="112"/>
      <c r="NQ113" s="112"/>
      <c r="NR113" s="112"/>
      <c r="NS113" s="112"/>
      <c r="NT113" s="112"/>
      <c r="NU113" s="112"/>
      <c r="NV113" s="112"/>
      <c r="NW113" s="112"/>
      <c r="NX113" s="112"/>
      <c r="NY113" s="112"/>
      <c r="NZ113" s="112"/>
      <c r="OA113" s="112"/>
      <c r="OB113" s="112"/>
      <c r="OC113" s="112"/>
      <c r="OD113" s="112"/>
      <c r="OE113" s="112"/>
      <c r="OF113" s="112"/>
      <c r="OG113" s="112"/>
      <c r="OH113" s="112"/>
      <c r="OI113" s="112"/>
      <c r="OJ113" s="112"/>
      <c r="OK113" s="112"/>
      <c r="OL113" s="112"/>
      <c r="OM113" s="112"/>
      <c r="ON113" s="112"/>
      <c r="OO113" s="112"/>
      <c r="OP113" s="112"/>
      <c r="OQ113" s="112"/>
      <c r="OR113" s="112"/>
      <c r="OS113" s="112"/>
      <c r="OT113" s="112"/>
    </row>
    <row r="114" spans="5:410" ht="13" customHeight="1" x14ac:dyDescent="0.15">
      <c r="G114" s="222"/>
      <c r="H114" s="225"/>
      <c r="I114" s="228"/>
      <c r="J114" s="228"/>
      <c r="K114" s="181" t="s">
        <v>35</v>
      </c>
      <c r="L114" s="182" t="s">
        <v>126</v>
      </c>
      <c r="M114" s="183"/>
      <c r="N114" s="184"/>
    </row>
    <row r="115" spans="5:410" ht="13" customHeight="1" x14ac:dyDescent="0.15">
      <c r="G115" s="223"/>
      <c r="H115" s="226"/>
      <c r="I115" s="229"/>
      <c r="J115" s="229"/>
      <c r="K115" s="181" t="s">
        <v>34</v>
      </c>
      <c r="L115" s="182" t="s">
        <v>36</v>
      </c>
      <c r="M115" s="183"/>
      <c r="N115" s="184"/>
    </row>
    <row r="116" spans="5:410" s="45" customFormat="1" ht="13" customHeight="1" x14ac:dyDescent="0.15">
      <c r="E116" s="139"/>
      <c r="G116" s="221" t="s">
        <v>40</v>
      </c>
      <c r="H116" s="224">
        <v>9.56</v>
      </c>
      <c r="I116" s="227">
        <f>SUM(BX7:CZ93)</f>
        <v>6.9</v>
      </c>
      <c r="J116" s="227">
        <f>SUMIF($C$7:$C$93,"Planning",BX7:CZ93)</f>
        <v>0</v>
      </c>
      <c r="K116" s="181" t="s">
        <v>15</v>
      </c>
      <c r="L116" s="182" t="s">
        <v>124</v>
      </c>
      <c r="M116" s="183"/>
      <c r="N116" s="184"/>
      <c r="CY116" s="159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  <c r="HR116" s="112"/>
      <c r="HS116" s="112"/>
      <c r="HT116" s="112"/>
      <c r="HU116" s="112"/>
      <c r="HV116" s="112"/>
      <c r="HW116" s="112"/>
      <c r="HX116" s="112"/>
      <c r="HY116" s="112"/>
      <c r="HZ116" s="112"/>
      <c r="IA116" s="112"/>
      <c r="IB116" s="112"/>
      <c r="IC116" s="112"/>
      <c r="ID116" s="112"/>
      <c r="IE116" s="112"/>
      <c r="IF116" s="112"/>
      <c r="IG116" s="112"/>
      <c r="IH116" s="112"/>
      <c r="II116" s="112"/>
      <c r="IJ116" s="112"/>
      <c r="IK116" s="112"/>
      <c r="IL116" s="112"/>
      <c r="IM116" s="112"/>
      <c r="IN116" s="112"/>
      <c r="IO116" s="112"/>
      <c r="IP116" s="112"/>
      <c r="IQ116" s="112"/>
      <c r="IR116" s="112"/>
      <c r="IS116" s="112"/>
      <c r="IT116" s="112"/>
      <c r="IU116" s="112"/>
      <c r="IV116" s="112"/>
      <c r="IW116" s="112"/>
      <c r="IX116" s="112"/>
      <c r="IY116" s="112"/>
      <c r="IZ116" s="112"/>
      <c r="JA116" s="112"/>
      <c r="JB116" s="112"/>
      <c r="JC116" s="112"/>
      <c r="JD116" s="112"/>
      <c r="JE116" s="112"/>
      <c r="JF116" s="112"/>
      <c r="JG116" s="112"/>
      <c r="JH116" s="112"/>
      <c r="JI116" s="112"/>
      <c r="JJ116" s="112"/>
      <c r="JK116" s="112"/>
      <c r="JL116" s="112"/>
      <c r="JM116" s="112"/>
      <c r="JN116" s="112"/>
      <c r="JO116" s="112"/>
      <c r="JP116" s="112"/>
      <c r="JQ116" s="112"/>
      <c r="JR116" s="112"/>
      <c r="JS116" s="112"/>
      <c r="JT116" s="112"/>
      <c r="JU116" s="112"/>
      <c r="JV116" s="112"/>
      <c r="JW116" s="112"/>
      <c r="JX116" s="112"/>
      <c r="JY116" s="112"/>
      <c r="JZ116" s="112"/>
      <c r="KA116" s="112"/>
      <c r="KB116" s="112"/>
      <c r="KC116" s="112"/>
      <c r="KD116" s="112"/>
      <c r="KE116" s="112"/>
      <c r="KF116" s="112"/>
      <c r="KG116" s="112"/>
      <c r="KH116" s="112"/>
      <c r="KI116" s="112"/>
      <c r="KJ116" s="112"/>
      <c r="KK116" s="112"/>
      <c r="KL116" s="112"/>
      <c r="KM116" s="112"/>
      <c r="KN116" s="112"/>
      <c r="KO116" s="112"/>
      <c r="KP116" s="112"/>
      <c r="KQ116" s="112"/>
      <c r="KR116" s="112"/>
      <c r="KS116" s="112"/>
      <c r="KT116" s="112"/>
      <c r="KU116" s="112"/>
      <c r="KV116" s="112"/>
      <c r="KW116" s="112"/>
      <c r="KX116" s="112"/>
      <c r="KY116" s="112"/>
      <c r="KZ116" s="112"/>
      <c r="LA116" s="112"/>
      <c r="LB116" s="112"/>
      <c r="LC116" s="112"/>
      <c r="LD116" s="112"/>
      <c r="LE116" s="112"/>
      <c r="LF116" s="112"/>
      <c r="LG116" s="112"/>
      <c r="LH116" s="112"/>
      <c r="LI116" s="112"/>
      <c r="LJ116" s="112"/>
      <c r="LK116" s="112"/>
      <c r="LL116" s="112"/>
      <c r="LM116" s="112"/>
      <c r="LN116" s="112"/>
      <c r="LO116" s="112"/>
      <c r="LP116" s="112"/>
      <c r="LQ116" s="112"/>
      <c r="LR116" s="112"/>
      <c r="LS116" s="112"/>
      <c r="LT116" s="112"/>
      <c r="LU116" s="112"/>
      <c r="LV116" s="112"/>
      <c r="LW116" s="112"/>
      <c r="LX116" s="112"/>
      <c r="LY116" s="112"/>
      <c r="LZ116" s="112"/>
      <c r="MA116" s="112"/>
      <c r="MB116" s="112"/>
      <c r="MC116" s="112"/>
      <c r="MD116" s="112"/>
      <c r="ME116" s="112"/>
      <c r="MF116" s="112"/>
      <c r="MG116" s="112"/>
      <c r="MH116" s="112"/>
      <c r="MI116" s="112"/>
      <c r="MJ116" s="112"/>
      <c r="MK116" s="112"/>
      <c r="ML116" s="112"/>
      <c r="MM116" s="112"/>
      <c r="MN116" s="112"/>
      <c r="MO116" s="112"/>
      <c r="MP116" s="112"/>
      <c r="MQ116" s="112"/>
      <c r="MR116" s="112"/>
      <c r="MS116" s="112"/>
      <c r="MT116" s="112"/>
      <c r="MU116" s="112"/>
      <c r="MV116" s="112"/>
      <c r="MW116" s="112"/>
      <c r="MX116" s="112"/>
      <c r="MY116" s="112"/>
      <c r="MZ116" s="112"/>
      <c r="NA116" s="112"/>
      <c r="NB116" s="112"/>
      <c r="NC116" s="112"/>
      <c r="ND116" s="112"/>
      <c r="NE116" s="112"/>
      <c r="NF116" s="112"/>
      <c r="NG116" s="112"/>
      <c r="NH116" s="112"/>
      <c r="NI116" s="112"/>
      <c r="NJ116" s="112"/>
      <c r="NK116" s="112"/>
      <c r="NL116" s="112"/>
      <c r="NM116" s="112"/>
      <c r="NN116" s="112"/>
      <c r="NO116" s="112"/>
      <c r="NP116" s="112"/>
      <c r="NQ116" s="112"/>
      <c r="NR116" s="112"/>
      <c r="NS116" s="112"/>
      <c r="NT116" s="112"/>
      <c r="NU116" s="112"/>
      <c r="NV116" s="112"/>
      <c r="NW116" s="112"/>
      <c r="NX116" s="112"/>
      <c r="NY116" s="112"/>
      <c r="NZ116" s="112"/>
      <c r="OA116" s="112"/>
      <c r="OB116" s="112"/>
      <c r="OC116" s="112"/>
      <c r="OD116" s="112"/>
      <c r="OE116" s="112"/>
      <c r="OF116" s="112"/>
      <c r="OG116" s="112"/>
      <c r="OH116" s="112"/>
      <c r="OI116" s="112"/>
      <c r="OJ116" s="112"/>
      <c r="OK116" s="112"/>
      <c r="OL116" s="112"/>
      <c r="OM116" s="112"/>
      <c r="ON116" s="112"/>
      <c r="OO116" s="112"/>
      <c r="OP116" s="112"/>
      <c r="OQ116" s="112"/>
      <c r="OR116" s="112"/>
      <c r="OS116" s="112"/>
      <c r="OT116" s="112"/>
    </row>
    <row r="117" spans="5:410" s="45" customFormat="1" ht="13" customHeight="1" x14ac:dyDescent="0.15">
      <c r="E117" s="139"/>
      <c r="G117" s="222"/>
      <c r="H117" s="225"/>
      <c r="I117" s="228"/>
      <c r="J117" s="228"/>
      <c r="K117" s="181" t="s">
        <v>21</v>
      </c>
      <c r="L117" s="182" t="s">
        <v>125</v>
      </c>
      <c r="M117" s="183"/>
      <c r="N117" s="184"/>
      <c r="CY117" s="159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G117" s="112"/>
      <c r="HH117" s="112"/>
      <c r="HI117" s="112"/>
      <c r="HJ117" s="112"/>
      <c r="HK117" s="112"/>
      <c r="HL117" s="112"/>
      <c r="HM117" s="112"/>
      <c r="HN117" s="112"/>
      <c r="HO117" s="112"/>
      <c r="HP117" s="112"/>
      <c r="HQ117" s="112"/>
      <c r="HR117" s="112"/>
      <c r="HS117" s="112"/>
      <c r="HT117" s="112"/>
      <c r="HU117" s="112"/>
      <c r="HV117" s="112"/>
      <c r="HW117" s="112"/>
      <c r="HX117" s="112"/>
      <c r="HY117" s="112"/>
      <c r="HZ117" s="112"/>
      <c r="IA117" s="112"/>
      <c r="IB117" s="112"/>
      <c r="IC117" s="112"/>
      <c r="ID117" s="112"/>
      <c r="IE117" s="112"/>
      <c r="IF117" s="112"/>
      <c r="IG117" s="112"/>
      <c r="IH117" s="112"/>
      <c r="II117" s="112"/>
      <c r="IJ117" s="112"/>
      <c r="IK117" s="112"/>
      <c r="IL117" s="112"/>
      <c r="IM117" s="112"/>
      <c r="IN117" s="112"/>
      <c r="IO117" s="112"/>
      <c r="IP117" s="112"/>
      <c r="IQ117" s="112"/>
      <c r="IR117" s="112"/>
      <c r="IS117" s="112"/>
      <c r="IT117" s="112"/>
      <c r="IU117" s="112"/>
      <c r="IV117" s="112"/>
      <c r="IW117" s="112"/>
      <c r="IX117" s="112"/>
      <c r="IY117" s="112"/>
      <c r="IZ117" s="112"/>
      <c r="JA117" s="112"/>
      <c r="JB117" s="112"/>
      <c r="JC117" s="112"/>
      <c r="JD117" s="112"/>
      <c r="JE117" s="112"/>
      <c r="JF117" s="112"/>
      <c r="JG117" s="112"/>
      <c r="JH117" s="112"/>
      <c r="JI117" s="112"/>
      <c r="JJ117" s="112"/>
      <c r="JK117" s="112"/>
      <c r="JL117" s="112"/>
      <c r="JM117" s="112"/>
      <c r="JN117" s="112"/>
      <c r="JO117" s="112"/>
      <c r="JP117" s="112"/>
      <c r="JQ117" s="112"/>
      <c r="JR117" s="112"/>
      <c r="JS117" s="112"/>
      <c r="JT117" s="112"/>
      <c r="JU117" s="112"/>
      <c r="JV117" s="112"/>
      <c r="JW117" s="112"/>
      <c r="JX117" s="112"/>
      <c r="JY117" s="112"/>
      <c r="JZ117" s="112"/>
      <c r="KA117" s="112"/>
      <c r="KB117" s="112"/>
      <c r="KC117" s="112"/>
      <c r="KD117" s="112"/>
      <c r="KE117" s="112"/>
      <c r="KF117" s="112"/>
      <c r="KG117" s="112"/>
      <c r="KH117" s="112"/>
      <c r="KI117" s="112"/>
      <c r="KJ117" s="112"/>
      <c r="KK117" s="112"/>
      <c r="KL117" s="112"/>
      <c r="KM117" s="112"/>
      <c r="KN117" s="112"/>
      <c r="KO117" s="112"/>
      <c r="KP117" s="112"/>
      <c r="KQ117" s="112"/>
      <c r="KR117" s="112"/>
      <c r="KS117" s="112"/>
      <c r="KT117" s="112"/>
      <c r="KU117" s="112"/>
      <c r="KV117" s="112"/>
      <c r="KW117" s="112"/>
      <c r="KX117" s="112"/>
      <c r="KY117" s="112"/>
      <c r="KZ117" s="112"/>
      <c r="LA117" s="112"/>
      <c r="LB117" s="112"/>
      <c r="LC117" s="112"/>
      <c r="LD117" s="112"/>
      <c r="LE117" s="112"/>
      <c r="LF117" s="112"/>
      <c r="LG117" s="112"/>
      <c r="LH117" s="112"/>
      <c r="LI117" s="112"/>
      <c r="LJ117" s="112"/>
      <c r="LK117" s="112"/>
      <c r="LL117" s="112"/>
      <c r="LM117" s="112"/>
      <c r="LN117" s="112"/>
      <c r="LO117" s="112"/>
      <c r="LP117" s="112"/>
      <c r="LQ117" s="112"/>
      <c r="LR117" s="112"/>
      <c r="LS117" s="112"/>
      <c r="LT117" s="112"/>
      <c r="LU117" s="112"/>
      <c r="LV117" s="112"/>
      <c r="LW117" s="112"/>
      <c r="LX117" s="112"/>
      <c r="LY117" s="112"/>
      <c r="LZ117" s="112"/>
      <c r="MA117" s="112"/>
      <c r="MB117" s="112"/>
      <c r="MC117" s="112"/>
      <c r="MD117" s="112"/>
      <c r="ME117" s="112"/>
      <c r="MF117" s="112"/>
      <c r="MG117" s="112"/>
      <c r="MH117" s="112"/>
      <c r="MI117" s="112"/>
      <c r="MJ117" s="112"/>
      <c r="MK117" s="112"/>
      <c r="ML117" s="112"/>
      <c r="MM117" s="112"/>
      <c r="MN117" s="112"/>
      <c r="MO117" s="112"/>
      <c r="MP117" s="112"/>
      <c r="MQ117" s="112"/>
      <c r="MR117" s="112"/>
      <c r="MS117" s="112"/>
      <c r="MT117" s="112"/>
      <c r="MU117" s="112"/>
      <c r="MV117" s="112"/>
      <c r="MW117" s="112"/>
      <c r="MX117" s="112"/>
      <c r="MY117" s="112"/>
      <c r="MZ117" s="112"/>
      <c r="NA117" s="112"/>
      <c r="NB117" s="112"/>
      <c r="NC117" s="112"/>
      <c r="ND117" s="112"/>
      <c r="NE117" s="112"/>
      <c r="NF117" s="112"/>
      <c r="NG117" s="112"/>
      <c r="NH117" s="112"/>
      <c r="NI117" s="112"/>
      <c r="NJ117" s="112"/>
      <c r="NK117" s="112"/>
      <c r="NL117" s="112"/>
      <c r="NM117" s="112"/>
      <c r="NN117" s="112"/>
      <c r="NO117" s="112"/>
      <c r="NP117" s="112"/>
      <c r="NQ117" s="112"/>
      <c r="NR117" s="112"/>
      <c r="NS117" s="112"/>
      <c r="NT117" s="112"/>
      <c r="NU117" s="112"/>
      <c r="NV117" s="112"/>
      <c r="NW117" s="112"/>
      <c r="NX117" s="112"/>
      <c r="NY117" s="112"/>
      <c r="NZ117" s="112"/>
      <c r="OA117" s="112"/>
      <c r="OB117" s="112"/>
      <c r="OC117" s="112"/>
      <c r="OD117" s="112"/>
      <c r="OE117" s="112"/>
      <c r="OF117" s="112"/>
      <c r="OG117" s="112"/>
      <c r="OH117" s="112"/>
      <c r="OI117" s="112"/>
      <c r="OJ117" s="112"/>
      <c r="OK117" s="112"/>
      <c r="OL117" s="112"/>
      <c r="OM117" s="112"/>
      <c r="ON117" s="112"/>
      <c r="OO117" s="112"/>
      <c r="OP117" s="112"/>
      <c r="OQ117" s="112"/>
      <c r="OR117" s="112"/>
      <c r="OS117" s="112"/>
      <c r="OT117" s="112"/>
    </row>
    <row r="118" spans="5:410" s="45" customFormat="1" ht="13" customHeight="1" x14ac:dyDescent="0.15">
      <c r="E118" s="139"/>
      <c r="G118" s="222"/>
      <c r="H118" s="225"/>
      <c r="I118" s="228"/>
      <c r="J118" s="228"/>
      <c r="K118" s="181" t="s">
        <v>33</v>
      </c>
      <c r="L118" s="182" t="s">
        <v>95</v>
      </c>
      <c r="M118" s="183"/>
      <c r="N118" s="184"/>
      <c r="CY118" s="159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</row>
    <row r="119" spans="5:410" s="45" customFormat="1" ht="13" customHeight="1" x14ac:dyDescent="0.15">
      <c r="E119" s="139"/>
      <c r="G119" s="222"/>
      <c r="H119" s="225"/>
      <c r="I119" s="228"/>
      <c r="J119" s="228"/>
      <c r="K119" s="181" t="s">
        <v>35</v>
      </c>
      <c r="L119" s="182" t="s">
        <v>126</v>
      </c>
      <c r="M119" s="183"/>
      <c r="N119" s="184"/>
      <c r="CY119" s="159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G119" s="112"/>
      <c r="HH119" s="112"/>
      <c r="HI119" s="112"/>
      <c r="HJ119" s="112"/>
      <c r="HK119" s="112"/>
      <c r="HL119" s="112"/>
      <c r="HM119" s="112"/>
      <c r="HN119" s="112"/>
      <c r="HO119" s="112"/>
      <c r="HP119" s="112"/>
      <c r="HQ119" s="112"/>
      <c r="HR119" s="112"/>
      <c r="HS119" s="112"/>
      <c r="HT119" s="112"/>
      <c r="HU119" s="112"/>
      <c r="HV119" s="112"/>
      <c r="HW119" s="112"/>
      <c r="HX119" s="112"/>
      <c r="HY119" s="112"/>
      <c r="HZ119" s="112"/>
      <c r="IA119" s="112"/>
      <c r="IB119" s="112"/>
      <c r="IC119" s="112"/>
      <c r="ID119" s="112"/>
      <c r="IE119" s="112"/>
      <c r="IF119" s="112"/>
      <c r="IG119" s="112"/>
      <c r="IH119" s="112"/>
      <c r="II119" s="112"/>
      <c r="IJ119" s="112"/>
      <c r="IK119" s="112"/>
      <c r="IL119" s="112"/>
      <c r="IM119" s="112"/>
      <c r="IN119" s="112"/>
      <c r="IO119" s="112"/>
      <c r="IP119" s="112"/>
      <c r="IQ119" s="112"/>
      <c r="IR119" s="112"/>
      <c r="IS119" s="112"/>
      <c r="IT119" s="112"/>
      <c r="IU119" s="112"/>
      <c r="IV119" s="112"/>
      <c r="IW119" s="112"/>
      <c r="IX119" s="112"/>
      <c r="IY119" s="112"/>
      <c r="IZ119" s="112"/>
      <c r="JA119" s="112"/>
      <c r="JB119" s="112"/>
      <c r="JC119" s="112"/>
      <c r="JD119" s="112"/>
      <c r="JE119" s="112"/>
      <c r="JF119" s="112"/>
      <c r="JG119" s="112"/>
      <c r="JH119" s="112"/>
      <c r="JI119" s="112"/>
      <c r="JJ119" s="112"/>
      <c r="JK119" s="112"/>
      <c r="JL119" s="112"/>
      <c r="JM119" s="112"/>
      <c r="JN119" s="112"/>
      <c r="JO119" s="112"/>
      <c r="JP119" s="112"/>
      <c r="JQ119" s="112"/>
      <c r="JR119" s="112"/>
      <c r="JS119" s="112"/>
      <c r="JT119" s="112"/>
      <c r="JU119" s="112"/>
      <c r="JV119" s="112"/>
      <c r="JW119" s="112"/>
      <c r="JX119" s="112"/>
      <c r="JY119" s="112"/>
      <c r="JZ119" s="112"/>
      <c r="KA119" s="112"/>
      <c r="KB119" s="112"/>
      <c r="KC119" s="112"/>
      <c r="KD119" s="112"/>
      <c r="KE119" s="112"/>
      <c r="KF119" s="112"/>
      <c r="KG119" s="112"/>
      <c r="KH119" s="112"/>
      <c r="KI119" s="112"/>
      <c r="KJ119" s="112"/>
      <c r="KK119" s="112"/>
      <c r="KL119" s="112"/>
      <c r="KM119" s="112"/>
      <c r="KN119" s="112"/>
      <c r="KO119" s="112"/>
      <c r="KP119" s="112"/>
      <c r="KQ119" s="112"/>
      <c r="KR119" s="112"/>
      <c r="KS119" s="112"/>
      <c r="KT119" s="112"/>
      <c r="KU119" s="112"/>
      <c r="KV119" s="112"/>
      <c r="KW119" s="112"/>
      <c r="KX119" s="112"/>
      <c r="KY119" s="112"/>
      <c r="KZ119" s="112"/>
      <c r="LA119" s="112"/>
      <c r="LB119" s="112"/>
      <c r="LC119" s="112"/>
      <c r="LD119" s="112"/>
      <c r="LE119" s="112"/>
      <c r="LF119" s="112"/>
      <c r="LG119" s="112"/>
      <c r="LH119" s="112"/>
      <c r="LI119" s="112"/>
      <c r="LJ119" s="112"/>
      <c r="LK119" s="112"/>
      <c r="LL119" s="112"/>
      <c r="LM119" s="112"/>
      <c r="LN119" s="112"/>
      <c r="LO119" s="112"/>
      <c r="LP119" s="112"/>
      <c r="LQ119" s="112"/>
      <c r="LR119" s="112"/>
      <c r="LS119" s="112"/>
      <c r="LT119" s="112"/>
      <c r="LU119" s="112"/>
      <c r="LV119" s="112"/>
      <c r="LW119" s="112"/>
      <c r="LX119" s="112"/>
      <c r="LY119" s="112"/>
      <c r="LZ119" s="112"/>
      <c r="MA119" s="112"/>
      <c r="MB119" s="112"/>
      <c r="MC119" s="112"/>
      <c r="MD119" s="112"/>
      <c r="ME119" s="112"/>
      <c r="MF119" s="112"/>
      <c r="MG119" s="112"/>
      <c r="MH119" s="112"/>
      <c r="MI119" s="112"/>
      <c r="MJ119" s="112"/>
      <c r="MK119" s="112"/>
      <c r="ML119" s="112"/>
      <c r="MM119" s="112"/>
      <c r="MN119" s="112"/>
      <c r="MO119" s="112"/>
      <c r="MP119" s="112"/>
      <c r="MQ119" s="112"/>
      <c r="MR119" s="112"/>
      <c r="MS119" s="112"/>
      <c r="MT119" s="112"/>
      <c r="MU119" s="112"/>
      <c r="MV119" s="112"/>
      <c r="MW119" s="112"/>
      <c r="MX119" s="112"/>
      <c r="MY119" s="112"/>
      <c r="MZ119" s="112"/>
      <c r="NA119" s="112"/>
      <c r="NB119" s="112"/>
      <c r="NC119" s="112"/>
      <c r="ND119" s="112"/>
      <c r="NE119" s="112"/>
      <c r="NF119" s="112"/>
      <c r="NG119" s="112"/>
      <c r="NH119" s="112"/>
      <c r="NI119" s="112"/>
      <c r="NJ119" s="112"/>
      <c r="NK119" s="112"/>
      <c r="NL119" s="112"/>
      <c r="NM119" s="112"/>
      <c r="NN119" s="112"/>
      <c r="NO119" s="112"/>
      <c r="NP119" s="112"/>
      <c r="NQ119" s="112"/>
      <c r="NR119" s="112"/>
      <c r="NS119" s="112"/>
      <c r="NT119" s="112"/>
      <c r="NU119" s="112"/>
      <c r="NV119" s="112"/>
      <c r="NW119" s="112"/>
      <c r="NX119" s="112"/>
      <c r="NY119" s="112"/>
      <c r="NZ119" s="112"/>
      <c r="OA119" s="112"/>
      <c r="OB119" s="112"/>
      <c r="OC119" s="112"/>
      <c r="OD119" s="112"/>
      <c r="OE119" s="112"/>
      <c r="OF119" s="112"/>
      <c r="OG119" s="112"/>
      <c r="OH119" s="112"/>
      <c r="OI119" s="112"/>
      <c r="OJ119" s="112"/>
      <c r="OK119" s="112"/>
      <c r="OL119" s="112"/>
      <c r="OM119" s="112"/>
      <c r="ON119" s="112"/>
      <c r="OO119" s="112"/>
      <c r="OP119" s="112"/>
      <c r="OQ119" s="112"/>
      <c r="OR119" s="112"/>
      <c r="OS119" s="112"/>
      <c r="OT119" s="112"/>
    </row>
    <row r="120" spans="5:410" s="45" customFormat="1" ht="13" customHeight="1" x14ac:dyDescent="0.15">
      <c r="E120" s="139"/>
      <c r="G120" s="223"/>
      <c r="H120" s="226"/>
      <c r="I120" s="229"/>
      <c r="J120" s="229"/>
      <c r="K120" s="181" t="s">
        <v>34</v>
      </c>
      <c r="L120" s="182" t="s">
        <v>36</v>
      </c>
      <c r="M120" s="183"/>
      <c r="N120" s="184"/>
      <c r="CY120" s="159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12"/>
      <c r="HQ120" s="112"/>
      <c r="HR120" s="112"/>
      <c r="HS120" s="112"/>
      <c r="HT120" s="112"/>
      <c r="HU120" s="112"/>
      <c r="HV120" s="112"/>
      <c r="HW120" s="112"/>
      <c r="HX120" s="112"/>
      <c r="HY120" s="112"/>
      <c r="HZ120" s="112"/>
      <c r="IA120" s="112"/>
      <c r="IB120" s="112"/>
      <c r="IC120" s="112"/>
      <c r="ID120" s="112"/>
      <c r="IE120" s="112"/>
      <c r="IF120" s="112"/>
      <c r="IG120" s="112"/>
      <c r="IH120" s="112"/>
      <c r="II120" s="112"/>
      <c r="IJ120" s="112"/>
      <c r="IK120" s="112"/>
      <c r="IL120" s="112"/>
      <c r="IM120" s="112"/>
      <c r="IN120" s="112"/>
      <c r="IO120" s="112"/>
      <c r="IP120" s="112"/>
      <c r="IQ120" s="112"/>
      <c r="IR120" s="112"/>
      <c r="IS120" s="112"/>
      <c r="IT120" s="112"/>
      <c r="IU120" s="112"/>
      <c r="IV120" s="112"/>
      <c r="IW120" s="112"/>
      <c r="IX120" s="112"/>
      <c r="IY120" s="112"/>
      <c r="IZ120" s="112"/>
      <c r="JA120" s="112"/>
      <c r="JB120" s="112"/>
      <c r="JC120" s="112"/>
      <c r="JD120" s="112"/>
      <c r="JE120" s="112"/>
      <c r="JF120" s="112"/>
      <c r="JG120" s="112"/>
      <c r="JH120" s="112"/>
      <c r="JI120" s="112"/>
      <c r="JJ120" s="112"/>
      <c r="JK120" s="112"/>
      <c r="JL120" s="112"/>
      <c r="JM120" s="112"/>
      <c r="JN120" s="112"/>
      <c r="JO120" s="112"/>
      <c r="JP120" s="112"/>
      <c r="JQ120" s="112"/>
      <c r="JR120" s="112"/>
      <c r="JS120" s="112"/>
      <c r="JT120" s="112"/>
      <c r="JU120" s="112"/>
      <c r="JV120" s="112"/>
      <c r="JW120" s="112"/>
      <c r="JX120" s="112"/>
      <c r="JY120" s="112"/>
      <c r="JZ120" s="112"/>
      <c r="KA120" s="112"/>
      <c r="KB120" s="112"/>
      <c r="KC120" s="112"/>
      <c r="KD120" s="112"/>
      <c r="KE120" s="112"/>
      <c r="KF120" s="112"/>
      <c r="KG120" s="112"/>
      <c r="KH120" s="112"/>
      <c r="KI120" s="112"/>
      <c r="KJ120" s="112"/>
      <c r="KK120" s="112"/>
      <c r="KL120" s="112"/>
      <c r="KM120" s="112"/>
      <c r="KN120" s="112"/>
      <c r="KO120" s="112"/>
      <c r="KP120" s="112"/>
      <c r="KQ120" s="112"/>
      <c r="KR120" s="112"/>
      <c r="KS120" s="112"/>
      <c r="KT120" s="112"/>
      <c r="KU120" s="112"/>
      <c r="KV120" s="112"/>
      <c r="KW120" s="112"/>
      <c r="KX120" s="112"/>
      <c r="KY120" s="112"/>
      <c r="KZ120" s="112"/>
      <c r="LA120" s="112"/>
      <c r="LB120" s="112"/>
      <c r="LC120" s="112"/>
      <c r="LD120" s="112"/>
      <c r="LE120" s="112"/>
      <c r="LF120" s="112"/>
      <c r="LG120" s="112"/>
      <c r="LH120" s="112"/>
      <c r="LI120" s="112"/>
      <c r="LJ120" s="112"/>
      <c r="LK120" s="112"/>
      <c r="LL120" s="112"/>
      <c r="LM120" s="112"/>
      <c r="LN120" s="112"/>
      <c r="LO120" s="112"/>
      <c r="LP120" s="112"/>
      <c r="LQ120" s="112"/>
      <c r="LR120" s="112"/>
      <c r="LS120" s="112"/>
      <c r="LT120" s="112"/>
      <c r="LU120" s="112"/>
      <c r="LV120" s="112"/>
      <c r="LW120" s="112"/>
      <c r="LX120" s="112"/>
      <c r="LY120" s="112"/>
      <c r="LZ120" s="112"/>
      <c r="MA120" s="112"/>
      <c r="MB120" s="112"/>
      <c r="MC120" s="112"/>
      <c r="MD120" s="112"/>
      <c r="ME120" s="112"/>
      <c r="MF120" s="112"/>
      <c r="MG120" s="112"/>
      <c r="MH120" s="112"/>
      <c r="MI120" s="112"/>
      <c r="MJ120" s="112"/>
      <c r="MK120" s="112"/>
      <c r="ML120" s="112"/>
      <c r="MM120" s="112"/>
      <c r="MN120" s="112"/>
      <c r="MO120" s="112"/>
      <c r="MP120" s="112"/>
      <c r="MQ120" s="112"/>
      <c r="MR120" s="112"/>
      <c r="MS120" s="112"/>
      <c r="MT120" s="112"/>
      <c r="MU120" s="112"/>
      <c r="MV120" s="112"/>
      <c r="MW120" s="112"/>
      <c r="MX120" s="112"/>
      <c r="MY120" s="112"/>
      <c r="MZ120" s="112"/>
      <c r="NA120" s="112"/>
      <c r="NB120" s="112"/>
      <c r="NC120" s="112"/>
      <c r="ND120" s="112"/>
      <c r="NE120" s="112"/>
      <c r="NF120" s="112"/>
      <c r="NG120" s="112"/>
      <c r="NH120" s="112"/>
      <c r="NI120" s="112"/>
      <c r="NJ120" s="112"/>
      <c r="NK120" s="112"/>
      <c r="NL120" s="112"/>
      <c r="NM120" s="112"/>
      <c r="NN120" s="112"/>
      <c r="NO120" s="112"/>
      <c r="NP120" s="112"/>
      <c r="NQ120" s="112"/>
      <c r="NR120" s="112"/>
      <c r="NS120" s="112"/>
      <c r="NT120" s="112"/>
      <c r="NU120" s="112"/>
      <c r="NV120" s="112"/>
      <c r="NW120" s="112"/>
      <c r="NX120" s="112"/>
      <c r="NY120" s="112"/>
      <c r="NZ120" s="112"/>
      <c r="OA120" s="112"/>
      <c r="OB120" s="112"/>
      <c r="OC120" s="112"/>
      <c r="OD120" s="112"/>
      <c r="OE120" s="112"/>
      <c r="OF120" s="112"/>
      <c r="OG120" s="112"/>
      <c r="OH120" s="112"/>
      <c r="OI120" s="112"/>
      <c r="OJ120" s="112"/>
      <c r="OK120" s="112"/>
      <c r="OL120" s="112"/>
      <c r="OM120" s="112"/>
      <c r="ON120" s="112"/>
      <c r="OO120" s="112"/>
      <c r="OP120" s="112"/>
      <c r="OQ120" s="112"/>
      <c r="OR120" s="112"/>
      <c r="OS120" s="112"/>
      <c r="OT120" s="112"/>
    </row>
    <row r="121" spans="5:410" s="46" customFormat="1" ht="13" customHeight="1" x14ac:dyDescent="0.15">
      <c r="E121" s="139"/>
      <c r="G121" s="221" t="s">
        <v>42</v>
      </c>
      <c r="H121" s="224">
        <v>9.56</v>
      </c>
      <c r="I121" s="227">
        <f>SUM(DA7:EE93)</f>
        <v>7.4</v>
      </c>
      <c r="J121" s="227">
        <f>SUMIF($C$7:$C$93,"Planning",DA7:EE93)</f>
        <v>0</v>
      </c>
      <c r="K121" s="181" t="s">
        <v>15</v>
      </c>
      <c r="L121" s="182" t="s">
        <v>124</v>
      </c>
      <c r="M121" s="183"/>
      <c r="N121" s="184"/>
      <c r="CY121" s="159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12"/>
      <c r="HQ121" s="112"/>
      <c r="HR121" s="112"/>
      <c r="HS121" s="112"/>
      <c r="HT121" s="112"/>
      <c r="HU121" s="112"/>
      <c r="HV121" s="112"/>
      <c r="HW121" s="112"/>
      <c r="HX121" s="112"/>
      <c r="HY121" s="112"/>
      <c r="HZ121" s="112"/>
      <c r="IA121" s="112"/>
      <c r="IB121" s="112"/>
      <c r="IC121" s="112"/>
      <c r="ID121" s="112"/>
      <c r="IE121" s="112"/>
      <c r="IF121" s="112"/>
      <c r="IG121" s="112"/>
      <c r="IH121" s="112"/>
      <c r="II121" s="112"/>
      <c r="IJ121" s="112"/>
      <c r="IK121" s="112"/>
      <c r="IL121" s="112"/>
      <c r="IM121" s="112"/>
      <c r="IN121" s="112"/>
      <c r="IO121" s="112"/>
      <c r="IP121" s="112"/>
      <c r="IQ121" s="112"/>
      <c r="IR121" s="112"/>
      <c r="IS121" s="112"/>
      <c r="IT121" s="112"/>
      <c r="IU121" s="112"/>
      <c r="IV121" s="112"/>
      <c r="IW121" s="112"/>
      <c r="IX121" s="112"/>
      <c r="IY121" s="112"/>
      <c r="IZ121" s="112"/>
      <c r="JA121" s="112"/>
      <c r="JB121" s="112"/>
      <c r="JC121" s="112"/>
      <c r="JD121" s="112"/>
      <c r="JE121" s="112"/>
      <c r="JF121" s="112"/>
      <c r="JG121" s="112"/>
      <c r="JH121" s="112"/>
      <c r="JI121" s="112"/>
      <c r="JJ121" s="112"/>
      <c r="JK121" s="112"/>
      <c r="JL121" s="112"/>
      <c r="JM121" s="112"/>
      <c r="JN121" s="112"/>
      <c r="JO121" s="112"/>
      <c r="JP121" s="112"/>
      <c r="JQ121" s="112"/>
      <c r="JR121" s="112"/>
      <c r="JS121" s="112"/>
      <c r="JT121" s="112"/>
      <c r="JU121" s="112"/>
      <c r="JV121" s="112"/>
      <c r="JW121" s="112"/>
      <c r="JX121" s="112"/>
      <c r="JY121" s="112"/>
      <c r="JZ121" s="112"/>
      <c r="KA121" s="112"/>
      <c r="KB121" s="112"/>
      <c r="KC121" s="112"/>
      <c r="KD121" s="112"/>
      <c r="KE121" s="112"/>
      <c r="KF121" s="112"/>
      <c r="KG121" s="112"/>
      <c r="KH121" s="112"/>
      <c r="KI121" s="112"/>
      <c r="KJ121" s="112"/>
      <c r="KK121" s="112"/>
      <c r="KL121" s="112"/>
      <c r="KM121" s="112"/>
      <c r="KN121" s="112"/>
      <c r="KO121" s="112"/>
      <c r="KP121" s="112"/>
      <c r="KQ121" s="112"/>
      <c r="KR121" s="112"/>
      <c r="KS121" s="112"/>
      <c r="KT121" s="112"/>
      <c r="KU121" s="112"/>
      <c r="KV121" s="112"/>
      <c r="KW121" s="112"/>
      <c r="KX121" s="112"/>
      <c r="KY121" s="112"/>
      <c r="KZ121" s="112"/>
      <c r="LA121" s="112"/>
      <c r="LB121" s="112"/>
      <c r="LC121" s="112"/>
      <c r="LD121" s="112"/>
      <c r="LE121" s="112"/>
      <c r="LF121" s="112"/>
      <c r="LG121" s="112"/>
      <c r="LH121" s="112"/>
      <c r="LI121" s="112"/>
      <c r="LJ121" s="112"/>
      <c r="LK121" s="112"/>
      <c r="LL121" s="112"/>
      <c r="LM121" s="112"/>
      <c r="LN121" s="112"/>
      <c r="LO121" s="112"/>
      <c r="LP121" s="112"/>
      <c r="LQ121" s="112"/>
      <c r="LR121" s="112"/>
      <c r="LS121" s="112"/>
      <c r="LT121" s="112"/>
      <c r="LU121" s="112"/>
      <c r="LV121" s="112"/>
      <c r="LW121" s="112"/>
      <c r="LX121" s="112"/>
      <c r="LY121" s="112"/>
      <c r="LZ121" s="112"/>
      <c r="MA121" s="112"/>
      <c r="MB121" s="112"/>
      <c r="MC121" s="112"/>
      <c r="MD121" s="112"/>
      <c r="ME121" s="112"/>
      <c r="MF121" s="112"/>
      <c r="MG121" s="112"/>
      <c r="MH121" s="112"/>
      <c r="MI121" s="112"/>
      <c r="MJ121" s="112"/>
      <c r="MK121" s="112"/>
      <c r="ML121" s="112"/>
      <c r="MM121" s="112"/>
      <c r="MN121" s="112"/>
      <c r="MO121" s="112"/>
      <c r="MP121" s="112"/>
      <c r="MQ121" s="112"/>
      <c r="MR121" s="112"/>
      <c r="MS121" s="112"/>
      <c r="MT121" s="112"/>
      <c r="MU121" s="112"/>
      <c r="MV121" s="112"/>
      <c r="MW121" s="112"/>
      <c r="MX121" s="112"/>
      <c r="MY121" s="112"/>
      <c r="MZ121" s="112"/>
      <c r="NA121" s="112"/>
      <c r="NB121" s="112"/>
      <c r="NC121" s="112"/>
      <c r="ND121" s="112"/>
      <c r="NE121" s="112"/>
      <c r="NF121" s="112"/>
      <c r="NG121" s="112"/>
      <c r="NH121" s="112"/>
      <c r="NI121" s="112"/>
      <c r="NJ121" s="112"/>
      <c r="NK121" s="112"/>
      <c r="NL121" s="112"/>
      <c r="NM121" s="112"/>
      <c r="NN121" s="112"/>
      <c r="NO121" s="112"/>
      <c r="NP121" s="112"/>
      <c r="NQ121" s="112"/>
      <c r="NR121" s="112"/>
      <c r="NS121" s="112"/>
      <c r="NT121" s="112"/>
      <c r="NU121" s="112"/>
      <c r="NV121" s="112"/>
      <c r="NW121" s="112"/>
      <c r="NX121" s="112"/>
      <c r="NY121" s="112"/>
      <c r="NZ121" s="112"/>
      <c r="OA121" s="112"/>
      <c r="OB121" s="112"/>
      <c r="OC121" s="112"/>
      <c r="OD121" s="112"/>
      <c r="OE121" s="112"/>
      <c r="OF121" s="112"/>
      <c r="OG121" s="112"/>
      <c r="OH121" s="112"/>
      <c r="OI121" s="112"/>
      <c r="OJ121" s="112"/>
      <c r="OK121" s="112"/>
      <c r="OL121" s="112"/>
      <c r="OM121" s="112"/>
      <c r="ON121" s="112"/>
      <c r="OO121" s="112"/>
      <c r="OP121" s="112"/>
      <c r="OQ121" s="112"/>
      <c r="OR121" s="112"/>
      <c r="OS121" s="112"/>
      <c r="OT121" s="112"/>
    </row>
    <row r="122" spans="5:410" s="46" customFormat="1" ht="13" customHeight="1" x14ac:dyDescent="0.15">
      <c r="E122" s="139"/>
      <c r="G122" s="222"/>
      <c r="H122" s="225"/>
      <c r="I122" s="228"/>
      <c r="J122" s="228"/>
      <c r="K122" s="181" t="s">
        <v>21</v>
      </c>
      <c r="L122" s="182" t="s">
        <v>125</v>
      </c>
      <c r="M122" s="183"/>
      <c r="N122" s="184"/>
      <c r="CY122" s="159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G122" s="112"/>
      <c r="HH122" s="112"/>
      <c r="HI122" s="112"/>
      <c r="HJ122" s="112"/>
      <c r="HK122" s="112"/>
      <c r="HL122" s="112"/>
      <c r="HM122" s="112"/>
      <c r="HN122" s="112"/>
      <c r="HO122" s="112"/>
      <c r="HP122" s="112"/>
      <c r="HQ122" s="112"/>
      <c r="HR122" s="112"/>
      <c r="HS122" s="112"/>
      <c r="HT122" s="112"/>
      <c r="HU122" s="112"/>
      <c r="HV122" s="112"/>
      <c r="HW122" s="112"/>
      <c r="HX122" s="112"/>
      <c r="HY122" s="112"/>
      <c r="HZ122" s="112"/>
      <c r="IA122" s="112"/>
      <c r="IB122" s="112"/>
      <c r="IC122" s="112"/>
      <c r="ID122" s="112"/>
      <c r="IE122" s="112"/>
      <c r="IF122" s="112"/>
      <c r="IG122" s="112"/>
      <c r="IH122" s="112"/>
      <c r="II122" s="112"/>
      <c r="IJ122" s="112"/>
      <c r="IK122" s="112"/>
      <c r="IL122" s="112"/>
      <c r="IM122" s="112"/>
      <c r="IN122" s="112"/>
      <c r="IO122" s="112"/>
      <c r="IP122" s="112"/>
      <c r="IQ122" s="112"/>
      <c r="IR122" s="112"/>
      <c r="IS122" s="112"/>
      <c r="IT122" s="112"/>
      <c r="IU122" s="112"/>
      <c r="IV122" s="112"/>
      <c r="IW122" s="112"/>
      <c r="IX122" s="112"/>
      <c r="IY122" s="112"/>
      <c r="IZ122" s="112"/>
      <c r="JA122" s="112"/>
      <c r="JB122" s="112"/>
      <c r="JC122" s="112"/>
      <c r="JD122" s="112"/>
      <c r="JE122" s="112"/>
      <c r="JF122" s="112"/>
      <c r="JG122" s="112"/>
      <c r="JH122" s="112"/>
      <c r="JI122" s="112"/>
      <c r="JJ122" s="112"/>
      <c r="JK122" s="112"/>
      <c r="JL122" s="112"/>
      <c r="JM122" s="112"/>
      <c r="JN122" s="112"/>
      <c r="JO122" s="112"/>
      <c r="JP122" s="112"/>
      <c r="JQ122" s="112"/>
      <c r="JR122" s="112"/>
      <c r="JS122" s="112"/>
      <c r="JT122" s="112"/>
      <c r="JU122" s="112"/>
      <c r="JV122" s="112"/>
      <c r="JW122" s="112"/>
      <c r="JX122" s="112"/>
      <c r="JY122" s="112"/>
      <c r="JZ122" s="112"/>
      <c r="KA122" s="112"/>
      <c r="KB122" s="112"/>
      <c r="KC122" s="112"/>
      <c r="KD122" s="112"/>
      <c r="KE122" s="112"/>
      <c r="KF122" s="112"/>
      <c r="KG122" s="112"/>
      <c r="KH122" s="112"/>
      <c r="KI122" s="112"/>
      <c r="KJ122" s="112"/>
      <c r="KK122" s="112"/>
      <c r="KL122" s="112"/>
      <c r="KM122" s="112"/>
      <c r="KN122" s="112"/>
      <c r="KO122" s="112"/>
      <c r="KP122" s="112"/>
      <c r="KQ122" s="112"/>
      <c r="KR122" s="112"/>
      <c r="KS122" s="112"/>
      <c r="KT122" s="112"/>
      <c r="KU122" s="112"/>
      <c r="KV122" s="112"/>
      <c r="KW122" s="112"/>
      <c r="KX122" s="112"/>
      <c r="KY122" s="112"/>
      <c r="KZ122" s="112"/>
      <c r="LA122" s="112"/>
      <c r="LB122" s="112"/>
      <c r="LC122" s="112"/>
      <c r="LD122" s="112"/>
      <c r="LE122" s="112"/>
      <c r="LF122" s="112"/>
      <c r="LG122" s="112"/>
      <c r="LH122" s="112"/>
      <c r="LI122" s="112"/>
      <c r="LJ122" s="112"/>
      <c r="LK122" s="112"/>
      <c r="LL122" s="112"/>
      <c r="LM122" s="112"/>
      <c r="LN122" s="112"/>
      <c r="LO122" s="112"/>
      <c r="LP122" s="112"/>
      <c r="LQ122" s="112"/>
      <c r="LR122" s="112"/>
      <c r="LS122" s="112"/>
      <c r="LT122" s="112"/>
      <c r="LU122" s="112"/>
      <c r="LV122" s="112"/>
      <c r="LW122" s="112"/>
      <c r="LX122" s="112"/>
      <c r="LY122" s="112"/>
      <c r="LZ122" s="112"/>
      <c r="MA122" s="112"/>
      <c r="MB122" s="112"/>
      <c r="MC122" s="112"/>
      <c r="MD122" s="112"/>
      <c r="ME122" s="112"/>
      <c r="MF122" s="112"/>
      <c r="MG122" s="112"/>
      <c r="MH122" s="112"/>
      <c r="MI122" s="112"/>
      <c r="MJ122" s="112"/>
      <c r="MK122" s="112"/>
      <c r="ML122" s="112"/>
      <c r="MM122" s="112"/>
      <c r="MN122" s="112"/>
      <c r="MO122" s="112"/>
      <c r="MP122" s="112"/>
      <c r="MQ122" s="112"/>
      <c r="MR122" s="112"/>
      <c r="MS122" s="112"/>
      <c r="MT122" s="112"/>
      <c r="MU122" s="112"/>
      <c r="MV122" s="112"/>
      <c r="MW122" s="112"/>
      <c r="MX122" s="112"/>
      <c r="MY122" s="112"/>
      <c r="MZ122" s="112"/>
      <c r="NA122" s="112"/>
      <c r="NB122" s="112"/>
      <c r="NC122" s="112"/>
      <c r="ND122" s="112"/>
      <c r="NE122" s="112"/>
      <c r="NF122" s="112"/>
      <c r="NG122" s="112"/>
      <c r="NH122" s="112"/>
      <c r="NI122" s="112"/>
      <c r="NJ122" s="112"/>
      <c r="NK122" s="112"/>
      <c r="NL122" s="112"/>
      <c r="NM122" s="112"/>
      <c r="NN122" s="112"/>
      <c r="NO122" s="112"/>
      <c r="NP122" s="112"/>
      <c r="NQ122" s="112"/>
      <c r="NR122" s="112"/>
      <c r="NS122" s="112"/>
      <c r="NT122" s="112"/>
      <c r="NU122" s="112"/>
      <c r="NV122" s="112"/>
      <c r="NW122" s="112"/>
      <c r="NX122" s="112"/>
      <c r="NY122" s="112"/>
      <c r="NZ122" s="112"/>
      <c r="OA122" s="112"/>
      <c r="OB122" s="112"/>
      <c r="OC122" s="112"/>
      <c r="OD122" s="112"/>
      <c r="OE122" s="112"/>
      <c r="OF122" s="112"/>
      <c r="OG122" s="112"/>
      <c r="OH122" s="112"/>
      <c r="OI122" s="112"/>
      <c r="OJ122" s="112"/>
      <c r="OK122" s="112"/>
      <c r="OL122" s="112"/>
      <c r="OM122" s="112"/>
      <c r="ON122" s="112"/>
      <c r="OO122" s="112"/>
      <c r="OP122" s="112"/>
      <c r="OQ122" s="112"/>
      <c r="OR122" s="112"/>
      <c r="OS122" s="112"/>
      <c r="OT122" s="112"/>
    </row>
    <row r="123" spans="5:410" s="46" customFormat="1" ht="13" customHeight="1" x14ac:dyDescent="0.15">
      <c r="E123" s="139"/>
      <c r="G123" s="222"/>
      <c r="H123" s="225"/>
      <c r="I123" s="228"/>
      <c r="J123" s="228"/>
      <c r="K123" s="181" t="s">
        <v>33</v>
      </c>
      <c r="L123" s="182" t="s">
        <v>95</v>
      </c>
      <c r="M123" s="183"/>
      <c r="N123" s="184"/>
      <c r="CY123" s="159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G123" s="112"/>
      <c r="HH123" s="112"/>
      <c r="HI123" s="112"/>
      <c r="HJ123" s="112"/>
      <c r="HK123" s="112"/>
      <c r="HL123" s="112"/>
      <c r="HM123" s="112"/>
      <c r="HN123" s="112"/>
      <c r="HO123" s="112"/>
      <c r="HP123" s="112"/>
      <c r="HQ123" s="112"/>
      <c r="HR123" s="112"/>
      <c r="HS123" s="112"/>
      <c r="HT123" s="112"/>
      <c r="HU123" s="112"/>
      <c r="HV123" s="112"/>
      <c r="HW123" s="112"/>
      <c r="HX123" s="112"/>
      <c r="HY123" s="112"/>
      <c r="HZ123" s="112"/>
      <c r="IA123" s="112"/>
      <c r="IB123" s="112"/>
      <c r="IC123" s="112"/>
      <c r="ID123" s="112"/>
      <c r="IE123" s="112"/>
      <c r="IF123" s="112"/>
      <c r="IG123" s="112"/>
      <c r="IH123" s="112"/>
      <c r="II123" s="112"/>
      <c r="IJ123" s="112"/>
      <c r="IK123" s="112"/>
      <c r="IL123" s="112"/>
      <c r="IM123" s="112"/>
      <c r="IN123" s="112"/>
      <c r="IO123" s="112"/>
      <c r="IP123" s="112"/>
      <c r="IQ123" s="112"/>
      <c r="IR123" s="112"/>
      <c r="IS123" s="112"/>
      <c r="IT123" s="112"/>
      <c r="IU123" s="112"/>
      <c r="IV123" s="112"/>
      <c r="IW123" s="112"/>
      <c r="IX123" s="112"/>
      <c r="IY123" s="112"/>
      <c r="IZ123" s="112"/>
      <c r="JA123" s="112"/>
      <c r="JB123" s="112"/>
      <c r="JC123" s="112"/>
      <c r="JD123" s="112"/>
      <c r="JE123" s="112"/>
      <c r="JF123" s="112"/>
      <c r="JG123" s="112"/>
      <c r="JH123" s="112"/>
      <c r="JI123" s="112"/>
      <c r="JJ123" s="112"/>
      <c r="JK123" s="112"/>
      <c r="JL123" s="112"/>
      <c r="JM123" s="112"/>
      <c r="JN123" s="112"/>
      <c r="JO123" s="112"/>
      <c r="JP123" s="112"/>
      <c r="JQ123" s="112"/>
      <c r="JR123" s="112"/>
      <c r="JS123" s="112"/>
      <c r="JT123" s="112"/>
      <c r="JU123" s="112"/>
      <c r="JV123" s="112"/>
      <c r="JW123" s="112"/>
      <c r="JX123" s="112"/>
      <c r="JY123" s="112"/>
      <c r="JZ123" s="112"/>
      <c r="KA123" s="112"/>
      <c r="KB123" s="112"/>
      <c r="KC123" s="112"/>
      <c r="KD123" s="112"/>
      <c r="KE123" s="112"/>
      <c r="KF123" s="112"/>
      <c r="KG123" s="112"/>
      <c r="KH123" s="112"/>
      <c r="KI123" s="112"/>
      <c r="KJ123" s="112"/>
      <c r="KK123" s="112"/>
      <c r="KL123" s="112"/>
      <c r="KM123" s="112"/>
      <c r="KN123" s="112"/>
      <c r="KO123" s="112"/>
      <c r="KP123" s="112"/>
      <c r="KQ123" s="112"/>
      <c r="KR123" s="112"/>
      <c r="KS123" s="112"/>
      <c r="KT123" s="112"/>
      <c r="KU123" s="112"/>
      <c r="KV123" s="112"/>
      <c r="KW123" s="112"/>
      <c r="KX123" s="112"/>
      <c r="KY123" s="112"/>
      <c r="KZ123" s="112"/>
      <c r="LA123" s="112"/>
      <c r="LB123" s="112"/>
      <c r="LC123" s="112"/>
      <c r="LD123" s="112"/>
      <c r="LE123" s="112"/>
      <c r="LF123" s="112"/>
      <c r="LG123" s="112"/>
      <c r="LH123" s="112"/>
      <c r="LI123" s="112"/>
      <c r="LJ123" s="112"/>
      <c r="LK123" s="112"/>
      <c r="LL123" s="112"/>
      <c r="LM123" s="112"/>
      <c r="LN123" s="112"/>
      <c r="LO123" s="112"/>
      <c r="LP123" s="112"/>
      <c r="LQ123" s="112"/>
      <c r="LR123" s="112"/>
      <c r="LS123" s="112"/>
      <c r="LT123" s="112"/>
      <c r="LU123" s="112"/>
      <c r="LV123" s="112"/>
      <c r="LW123" s="112"/>
      <c r="LX123" s="112"/>
      <c r="LY123" s="112"/>
      <c r="LZ123" s="112"/>
      <c r="MA123" s="112"/>
      <c r="MB123" s="112"/>
      <c r="MC123" s="112"/>
      <c r="MD123" s="112"/>
      <c r="ME123" s="112"/>
      <c r="MF123" s="112"/>
      <c r="MG123" s="112"/>
      <c r="MH123" s="112"/>
      <c r="MI123" s="112"/>
      <c r="MJ123" s="112"/>
      <c r="MK123" s="112"/>
      <c r="ML123" s="112"/>
      <c r="MM123" s="112"/>
      <c r="MN123" s="112"/>
      <c r="MO123" s="112"/>
      <c r="MP123" s="112"/>
      <c r="MQ123" s="112"/>
      <c r="MR123" s="112"/>
      <c r="MS123" s="112"/>
      <c r="MT123" s="112"/>
      <c r="MU123" s="112"/>
      <c r="MV123" s="112"/>
      <c r="MW123" s="112"/>
      <c r="MX123" s="112"/>
      <c r="MY123" s="112"/>
      <c r="MZ123" s="112"/>
      <c r="NA123" s="112"/>
      <c r="NB123" s="112"/>
      <c r="NC123" s="112"/>
      <c r="ND123" s="112"/>
      <c r="NE123" s="112"/>
      <c r="NF123" s="112"/>
      <c r="NG123" s="112"/>
      <c r="NH123" s="112"/>
      <c r="NI123" s="112"/>
      <c r="NJ123" s="112"/>
      <c r="NK123" s="112"/>
      <c r="NL123" s="112"/>
      <c r="NM123" s="112"/>
      <c r="NN123" s="112"/>
      <c r="NO123" s="112"/>
      <c r="NP123" s="112"/>
      <c r="NQ123" s="112"/>
      <c r="NR123" s="112"/>
      <c r="NS123" s="112"/>
      <c r="NT123" s="112"/>
      <c r="NU123" s="112"/>
      <c r="NV123" s="112"/>
      <c r="NW123" s="112"/>
      <c r="NX123" s="112"/>
      <c r="NY123" s="112"/>
      <c r="NZ123" s="112"/>
      <c r="OA123" s="112"/>
      <c r="OB123" s="112"/>
      <c r="OC123" s="112"/>
      <c r="OD123" s="112"/>
      <c r="OE123" s="112"/>
      <c r="OF123" s="112"/>
      <c r="OG123" s="112"/>
      <c r="OH123" s="112"/>
      <c r="OI123" s="112"/>
      <c r="OJ123" s="112"/>
      <c r="OK123" s="112"/>
      <c r="OL123" s="112"/>
      <c r="OM123" s="112"/>
      <c r="ON123" s="112"/>
      <c r="OO123" s="112"/>
      <c r="OP123" s="112"/>
      <c r="OQ123" s="112"/>
      <c r="OR123" s="112"/>
      <c r="OS123" s="112"/>
      <c r="OT123" s="112"/>
    </row>
    <row r="124" spans="5:410" s="46" customFormat="1" ht="13" customHeight="1" x14ac:dyDescent="0.15">
      <c r="E124" s="139"/>
      <c r="G124" s="222"/>
      <c r="H124" s="225"/>
      <c r="I124" s="228"/>
      <c r="J124" s="228"/>
      <c r="K124" s="181" t="s">
        <v>35</v>
      </c>
      <c r="L124" s="182" t="s">
        <v>126</v>
      </c>
      <c r="M124" s="183"/>
      <c r="N124" s="184"/>
      <c r="CY124" s="159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  <c r="HH124" s="112"/>
      <c r="HI124" s="112"/>
      <c r="HJ124" s="112"/>
      <c r="HK124" s="112"/>
      <c r="HL124" s="112"/>
      <c r="HM124" s="112"/>
      <c r="HN124" s="112"/>
      <c r="HO124" s="112"/>
      <c r="HP124" s="112"/>
      <c r="HQ124" s="112"/>
      <c r="HR124" s="112"/>
      <c r="HS124" s="112"/>
      <c r="HT124" s="112"/>
      <c r="HU124" s="112"/>
      <c r="HV124" s="112"/>
      <c r="HW124" s="112"/>
      <c r="HX124" s="112"/>
      <c r="HY124" s="112"/>
      <c r="HZ124" s="112"/>
      <c r="IA124" s="112"/>
      <c r="IB124" s="112"/>
      <c r="IC124" s="112"/>
      <c r="ID124" s="112"/>
      <c r="IE124" s="112"/>
      <c r="IF124" s="112"/>
      <c r="IG124" s="112"/>
      <c r="IH124" s="112"/>
      <c r="II124" s="112"/>
      <c r="IJ124" s="112"/>
      <c r="IK124" s="112"/>
      <c r="IL124" s="112"/>
      <c r="IM124" s="112"/>
      <c r="IN124" s="112"/>
      <c r="IO124" s="112"/>
      <c r="IP124" s="112"/>
      <c r="IQ124" s="112"/>
      <c r="IR124" s="112"/>
      <c r="IS124" s="112"/>
      <c r="IT124" s="112"/>
      <c r="IU124" s="112"/>
      <c r="IV124" s="112"/>
      <c r="IW124" s="112"/>
      <c r="IX124" s="112"/>
      <c r="IY124" s="112"/>
      <c r="IZ124" s="112"/>
      <c r="JA124" s="112"/>
      <c r="JB124" s="112"/>
      <c r="JC124" s="112"/>
      <c r="JD124" s="112"/>
      <c r="JE124" s="112"/>
      <c r="JF124" s="112"/>
      <c r="JG124" s="112"/>
      <c r="JH124" s="112"/>
      <c r="JI124" s="112"/>
      <c r="JJ124" s="112"/>
      <c r="JK124" s="112"/>
      <c r="JL124" s="112"/>
      <c r="JM124" s="112"/>
      <c r="JN124" s="112"/>
      <c r="JO124" s="112"/>
      <c r="JP124" s="112"/>
      <c r="JQ124" s="112"/>
      <c r="JR124" s="112"/>
      <c r="JS124" s="112"/>
      <c r="JT124" s="112"/>
      <c r="JU124" s="112"/>
      <c r="JV124" s="112"/>
      <c r="JW124" s="112"/>
      <c r="JX124" s="112"/>
      <c r="JY124" s="112"/>
      <c r="JZ124" s="112"/>
      <c r="KA124" s="112"/>
      <c r="KB124" s="112"/>
      <c r="KC124" s="112"/>
      <c r="KD124" s="112"/>
      <c r="KE124" s="112"/>
      <c r="KF124" s="112"/>
      <c r="KG124" s="112"/>
      <c r="KH124" s="112"/>
      <c r="KI124" s="112"/>
      <c r="KJ124" s="112"/>
      <c r="KK124" s="112"/>
      <c r="KL124" s="112"/>
      <c r="KM124" s="112"/>
      <c r="KN124" s="112"/>
      <c r="KO124" s="112"/>
      <c r="KP124" s="112"/>
      <c r="KQ124" s="112"/>
      <c r="KR124" s="112"/>
      <c r="KS124" s="112"/>
      <c r="KT124" s="112"/>
      <c r="KU124" s="112"/>
      <c r="KV124" s="112"/>
      <c r="KW124" s="112"/>
      <c r="KX124" s="112"/>
      <c r="KY124" s="112"/>
      <c r="KZ124" s="112"/>
      <c r="LA124" s="112"/>
      <c r="LB124" s="112"/>
      <c r="LC124" s="112"/>
      <c r="LD124" s="112"/>
      <c r="LE124" s="112"/>
      <c r="LF124" s="112"/>
      <c r="LG124" s="112"/>
      <c r="LH124" s="112"/>
      <c r="LI124" s="112"/>
      <c r="LJ124" s="112"/>
      <c r="LK124" s="112"/>
      <c r="LL124" s="112"/>
      <c r="LM124" s="112"/>
      <c r="LN124" s="112"/>
      <c r="LO124" s="112"/>
      <c r="LP124" s="112"/>
      <c r="LQ124" s="112"/>
      <c r="LR124" s="112"/>
      <c r="LS124" s="112"/>
      <c r="LT124" s="112"/>
      <c r="LU124" s="112"/>
      <c r="LV124" s="112"/>
      <c r="LW124" s="112"/>
      <c r="LX124" s="112"/>
      <c r="LY124" s="112"/>
      <c r="LZ124" s="112"/>
      <c r="MA124" s="112"/>
      <c r="MB124" s="112"/>
      <c r="MC124" s="112"/>
      <c r="MD124" s="112"/>
      <c r="ME124" s="112"/>
      <c r="MF124" s="112"/>
      <c r="MG124" s="112"/>
      <c r="MH124" s="112"/>
      <c r="MI124" s="112"/>
      <c r="MJ124" s="112"/>
      <c r="MK124" s="112"/>
      <c r="ML124" s="112"/>
      <c r="MM124" s="112"/>
      <c r="MN124" s="112"/>
      <c r="MO124" s="112"/>
      <c r="MP124" s="112"/>
      <c r="MQ124" s="112"/>
      <c r="MR124" s="112"/>
      <c r="MS124" s="112"/>
      <c r="MT124" s="112"/>
      <c r="MU124" s="112"/>
      <c r="MV124" s="112"/>
      <c r="MW124" s="112"/>
      <c r="MX124" s="112"/>
      <c r="MY124" s="112"/>
      <c r="MZ124" s="112"/>
      <c r="NA124" s="112"/>
      <c r="NB124" s="112"/>
      <c r="NC124" s="112"/>
      <c r="ND124" s="112"/>
      <c r="NE124" s="112"/>
      <c r="NF124" s="112"/>
      <c r="NG124" s="112"/>
      <c r="NH124" s="112"/>
      <c r="NI124" s="112"/>
      <c r="NJ124" s="112"/>
      <c r="NK124" s="112"/>
      <c r="NL124" s="112"/>
      <c r="NM124" s="112"/>
      <c r="NN124" s="112"/>
      <c r="NO124" s="112"/>
      <c r="NP124" s="112"/>
      <c r="NQ124" s="112"/>
      <c r="NR124" s="112"/>
      <c r="NS124" s="112"/>
      <c r="NT124" s="112"/>
      <c r="NU124" s="112"/>
      <c r="NV124" s="112"/>
      <c r="NW124" s="112"/>
      <c r="NX124" s="112"/>
      <c r="NY124" s="112"/>
      <c r="NZ124" s="112"/>
      <c r="OA124" s="112"/>
      <c r="OB124" s="112"/>
      <c r="OC124" s="112"/>
      <c r="OD124" s="112"/>
      <c r="OE124" s="112"/>
      <c r="OF124" s="112"/>
      <c r="OG124" s="112"/>
      <c r="OH124" s="112"/>
      <c r="OI124" s="112"/>
      <c r="OJ124" s="112"/>
      <c r="OK124" s="112"/>
      <c r="OL124" s="112"/>
      <c r="OM124" s="112"/>
      <c r="ON124" s="112"/>
      <c r="OO124" s="112"/>
      <c r="OP124" s="112"/>
      <c r="OQ124" s="112"/>
      <c r="OR124" s="112"/>
      <c r="OS124" s="112"/>
      <c r="OT124" s="112"/>
    </row>
    <row r="125" spans="5:410" s="46" customFormat="1" ht="12" customHeight="1" x14ac:dyDescent="0.15">
      <c r="E125" s="139"/>
      <c r="G125" s="223"/>
      <c r="H125" s="226"/>
      <c r="I125" s="229"/>
      <c r="J125" s="229"/>
      <c r="K125" s="181" t="s">
        <v>34</v>
      </c>
      <c r="L125" s="182" t="s">
        <v>36</v>
      </c>
      <c r="M125" s="183"/>
      <c r="N125" s="184"/>
      <c r="CY125" s="159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  <c r="HH125" s="112"/>
      <c r="HI125" s="112"/>
      <c r="HJ125" s="112"/>
      <c r="HK125" s="112"/>
      <c r="HL125" s="112"/>
      <c r="HM125" s="112"/>
      <c r="HN125" s="112"/>
      <c r="HO125" s="112"/>
      <c r="HP125" s="112"/>
      <c r="HQ125" s="112"/>
      <c r="HR125" s="112"/>
      <c r="HS125" s="112"/>
      <c r="HT125" s="112"/>
      <c r="HU125" s="112"/>
      <c r="HV125" s="112"/>
      <c r="HW125" s="112"/>
      <c r="HX125" s="112"/>
      <c r="HY125" s="112"/>
      <c r="HZ125" s="112"/>
      <c r="IA125" s="112"/>
      <c r="IB125" s="112"/>
      <c r="IC125" s="112"/>
      <c r="ID125" s="112"/>
      <c r="IE125" s="112"/>
      <c r="IF125" s="112"/>
      <c r="IG125" s="112"/>
      <c r="IH125" s="112"/>
      <c r="II125" s="112"/>
      <c r="IJ125" s="112"/>
      <c r="IK125" s="112"/>
      <c r="IL125" s="112"/>
      <c r="IM125" s="112"/>
      <c r="IN125" s="112"/>
      <c r="IO125" s="112"/>
      <c r="IP125" s="112"/>
      <c r="IQ125" s="112"/>
      <c r="IR125" s="112"/>
      <c r="IS125" s="112"/>
      <c r="IT125" s="112"/>
      <c r="IU125" s="112"/>
      <c r="IV125" s="112"/>
      <c r="IW125" s="112"/>
      <c r="IX125" s="112"/>
      <c r="IY125" s="112"/>
      <c r="IZ125" s="112"/>
      <c r="JA125" s="112"/>
      <c r="JB125" s="112"/>
      <c r="JC125" s="112"/>
      <c r="JD125" s="112"/>
      <c r="JE125" s="112"/>
      <c r="JF125" s="112"/>
      <c r="JG125" s="112"/>
      <c r="JH125" s="112"/>
      <c r="JI125" s="112"/>
      <c r="JJ125" s="112"/>
      <c r="JK125" s="112"/>
      <c r="JL125" s="112"/>
      <c r="JM125" s="112"/>
      <c r="JN125" s="112"/>
      <c r="JO125" s="112"/>
      <c r="JP125" s="112"/>
      <c r="JQ125" s="112"/>
      <c r="JR125" s="112"/>
      <c r="JS125" s="112"/>
      <c r="JT125" s="112"/>
      <c r="JU125" s="112"/>
      <c r="JV125" s="112"/>
      <c r="JW125" s="112"/>
      <c r="JX125" s="112"/>
      <c r="JY125" s="112"/>
      <c r="JZ125" s="112"/>
      <c r="KA125" s="112"/>
      <c r="KB125" s="112"/>
      <c r="KC125" s="112"/>
      <c r="KD125" s="112"/>
      <c r="KE125" s="112"/>
      <c r="KF125" s="112"/>
      <c r="KG125" s="112"/>
      <c r="KH125" s="112"/>
      <c r="KI125" s="112"/>
      <c r="KJ125" s="112"/>
      <c r="KK125" s="112"/>
      <c r="KL125" s="112"/>
      <c r="KM125" s="112"/>
      <c r="KN125" s="112"/>
      <c r="KO125" s="112"/>
      <c r="KP125" s="112"/>
      <c r="KQ125" s="112"/>
      <c r="KR125" s="112"/>
      <c r="KS125" s="112"/>
      <c r="KT125" s="112"/>
      <c r="KU125" s="112"/>
      <c r="KV125" s="112"/>
      <c r="KW125" s="112"/>
      <c r="KX125" s="112"/>
      <c r="KY125" s="112"/>
      <c r="KZ125" s="112"/>
      <c r="LA125" s="112"/>
      <c r="LB125" s="112"/>
      <c r="LC125" s="112"/>
      <c r="LD125" s="112"/>
      <c r="LE125" s="112"/>
      <c r="LF125" s="112"/>
      <c r="LG125" s="112"/>
      <c r="LH125" s="112"/>
      <c r="LI125" s="112"/>
      <c r="LJ125" s="112"/>
      <c r="LK125" s="112"/>
      <c r="LL125" s="112"/>
      <c r="LM125" s="112"/>
      <c r="LN125" s="112"/>
      <c r="LO125" s="112"/>
      <c r="LP125" s="112"/>
      <c r="LQ125" s="112"/>
      <c r="LR125" s="112"/>
      <c r="LS125" s="112"/>
      <c r="LT125" s="112"/>
      <c r="LU125" s="112"/>
      <c r="LV125" s="112"/>
      <c r="LW125" s="112"/>
      <c r="LX125" s="112"/>
      <c r="LY125" s="112"/>
      <c r="LZ125" s="112"/>
      <c r="MA125" s="112"/>
      <c r="MB125" s="112"/>
      <c r="MC125" s="112"/>
      <c r="MD125" s="112"/>
      <c r="ME125" s="112"/>
      <c r="MF125" s="112"/>
      <c r="MG125" s="112"/>
      <c r="MH125" s="112"/>
      <c r="MI125" s="112"/>
      <c r="MJ125" s="112"/>
      <c r="MK125" s="112"/>
      <c r="ML125" s="112"/>
      <c r="MM125" s="112"/>
      <c r="MN125" s="112"/>
      <c r="MO125" s="112"/>
      <c r="MP125" s="112"/>
      <c r="MQ125" s="112"/>
      <c r="MR125" s="112"/>
      <c r="MS125" s="112"/>
      <c r="MT125" s="112"/>
      <c r="MU125" s="112"/>
      <c r="MV125" s="112"/>
      <c r="MW125" s="112"/>
      <c r="MX125" s="112"/>
      <c r="MY125" s="112"/>
      <c r="MZ125" s="112"/>
      <c r="NA125" s="112"/>
      <c r="NB125" s="112"/>
      <c r="NC125" s="112"/>
      <c r="ND125" s="112"/>
      <c r="NE125" s="112"/>
      <c r="NF125" s="112"/>
      <c r="NG125" s="112"/>
      <c r="NH125" s="112"/>
      <c r="NI125" s="112"/>
      <c r="NJ125" s="112"/>
      <c r="NK125" s="112"/>
      <c r="NL125" s="112"/>
      <c r="NM125" s="112"/>
      <c r="NN125" s="112"/>
      <c r="NO125" s="112"/>
      <c r="NP125" s="112"/>
      <c r="NQ125" s="112"/>
      <c r="NR125" s="112"/>
      <c r="NS125" s="112"/>
      <c r="NT125" s="112"/>
      <c r="NU125" s="112"/>
      <c r="NV125" s="112"/>
      <c r="NW125" s="112"/>
      <c r="NX125" s="112"/>
      <c r="NY125" s="112"/>
      <c r="NZ125" s="112"/>
      <c r="OA125" s="112"/>
      <c r="OB125" s="112"/>
      <c r="OC125" s="112"/>
      <c r="OD125" s="112"/>
      <c r="OE125" s="112"/>
      <c r="OF125" s="112"/>
      <c r="OG125" s="112"/>
      <c r="OH125" s="112"/>
      <c r="OI125" s="112"/>
      <c r="OJ125" s="112"/>
      <c r="OK125" s="112"/>
      <c r="OL125" s="112"/>
      <c r="OM125" s="112"/>
      <c r="ON125" s="112"/>
      <c r="OO125" s="112"/>
      <c r="OP125" s="112"/>
      <c r="OQ125" s="112"/>
      <c r="OR125" s="112"/>
      <c r="OS125" s="112"/>
      <c r="OT125" s="112"/>
    </row>
    <row r="126" spans="5:410" s="46" customFormat="1" ht="13" customHeight="1" x14ac:dyDescent="0.15">
      <c r="E126" s="139"/>
      <c r="G126" s="221" t="s">
        <v>43</v>
      </c>
      <c r="H126" s="224">
        <v>9.56</v>
      </c>
      <c r="I126" s="227">
        <f>SUM(EF7:FI93)</f>
        <v>6.6</v>
      </c>
      <c r="J126" s="227">
        <f>SUMIF($C$7:$C$93,"Planning",EF7:FI93)</f>
        <v>0</v>
      </c>
      <c r="K126" s="181" t="s">
        <v>15</v>
      </c>
      <c r="L126" s="182" t="s">
        <v>124</v>
      </c>
      <c r="M126" s="183"/>
      <c r="N126" s="184"/>
      <c r="CY126" s="159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  <c r="HR126" s="112"/>
      <c r="HS126" s="112"/>
      <c r="HT126" s="112"/>
      <c r="HU126" s="112"/>
      <c r="HV126" s="112"/>
      <c r="HW126" s="112"/>
      <c r="HX126" s="112"/>
      <c r="HY126" s="112"/>
      <c r="HZ126" s="112"/>
      <c r="IA126" s="112"/>
      <c r="IB126" s="112"/>
      <c r="IC126" s="112"/>
      <c r="ID126" s="112"/>
      <c r="IE126" s="112"/>
      <c r="IF126" s="112"/>
      <c r="IG126" s="112"/>
      <c r="IH126" s="112"/>
      <c r="II126" s="112"/>
      <c r="IJ126" s="112"/>
      <c r="IK126" s="112"/>
      <c r="IL126" s="112"/>
      <c r="IM126" s="112"/>
      <c r="IN126" s="112"/>
      <c r="IO126" s="112"/>
      <c r="IP126" s="112"/>
      <c r="IQ126" s="112"/>
      <c r="IR126" s="112"/>
      <c r="IS126" s="112"/>
      <c r="IT126" s="112"/>
      <c r="IU126" s="112"/>
      <c r="IV126" s="112"/>
      <c r="IW126" s="112"/>
      <c r="IX126" s="112"/>
      <c r="IY126" s="112"/>
      <c r="IZ126" s="112"/>
      <c r="JA126" s="112"/>
      <c r="JB126" s="112"/>
      <c r="JC126" s="112"/>
      <c r="JD126" s="112"/>
      <c r="JE126" s="112"/>
      <c r="JF126" s="112"/>
      <c r="JG126" s="112"/>
      <c r="JH126" s="112"/>
      <c r="JI126" s="112"/>
      <c r="JJ126" s="112"/>
      <c r="JK126" s="112"/>
      <c r="JL126" s="112"/>
      <c r="JM126" s="112"/>
      <c r="JN126" s="112"/>
      <c r="JO126" s="112"/>
      <c r="JP126" s="112"/>
      <c r="JQ126" s="112"/>
      <c r="JR126" s="112"/>
      <c r="JS126" s="112"/>
      <c r="JT126" s="112"/>
      <c r="JU126" s="112"/>
      <c r="JV126" s="112"/>
      <c r="JW126" s="112"/>
      <c r="JX126" s="112"/>
      <c r="JY126" s="112"/>
      <c r="JZ126" s="112"/>
      <c r="KA126" s="112"/>
      <c r="KB126" s="112"/>
      <c r="KC126" s="112"/>
      <c r="KD126" s="112"/>
      <c r="KE126" s="112"/>
      <c r="KF126" s="112"/>
      <c r="KG126" s="112"/>
      <c r="KH126" s="112"/>
      <c r="KI126" s="112"/>
      <c r="KJ126" s="112"/>
      <c r="KK126" s="112"/>
      <c r="KL126" s="112"/>
      <c r="KM126" s="112"/>
      <c r="KN126" s="112"/>
      <c r="KO126" s="112"/>
      <c r="KP126" s="112"/>
      <c r="KQ126" s="112"/>
      <c r="KR126" s="112"/>
      <c r="KS126" s="112"/>
      <c r="KT126" s="112"/>
      <c r="KU126" s="112"/>
      <c r="KV126" s="112"/>
      <c r="KW126" s="112"/>
      <c r="KX126" s="112"/>
      <c r="KY126" s="112"/>
      <c r="KZ126" s="112"/>
      <c r="LA126" s="112"/>
      <c r="LB126" s="112"/>
      <c r="LC126" s="112"/>
      <c r="LD126" s="112"/>
      <c r="LE126" s="112"/>
      <c r="LF126" s="112"/>
      <c r="LG126" s="112"/>
      <c r="LH126" s="112"/>
      <c r="LI126" s="112"/>
      <c r="LJ126" s="112"/>
      <c r="LK126" s="112"/>
      <c r="LL126" s="112"/>
      <c r="LM126" s="112"/>
      <c r="LN126" s="112"/>
      <c r="LO126" s="112"/>
      <c r="LP126" s="112"/>
      <c r="LQ126" s="112"/>
      <c r="LR126" s="112"/>
      <c r="LS126" s="112"/>
      <c r="LT126" s="112"/>
      <c r="LU126" s="112"/>
      <c r="LV126" s="112"/>
      <c r="LW126" s="112"/>
      <c r="LX126" s="112"/>
      <c r="LY126" s="112"/>
      <c r="LZ126" s="112"/>
      <c r="MA126" s="112"/>
      <c r="MB126" s="112"/>
      <c r="MC126" s="112"/>
      <c r="MD126" s="112"/>
      <c r="ME126" s="112"/>
      <c r="MF126" s="112"/>
      <c r="MG126" s="112"/>
      <c r="MH126" s="112"/>
      <c r="MI126" s="112"/>
      <c r="MJ126" s="112"/>
      <c r="MK126" s="112"/>
      <c r="ML126" s="112"/>
      <c r="MM126" s="112"/>
      <c r="MN126" s="112"/>
      <c r="MO126" s="112"/>
      <c r="MP126" s="112"/>
      <c r="MQ126" s="112"/>
      <c r="MR126" s="112"/>
      <c r="MS126" s="112"/>
      <c r="MT126" s="112"/>
      <c r="MU126" s="112"/>
      <c r="MV126" s="112"/>
      <c r="MW126" s="112"/>
      <c r="MX126" s="112"/>
      <c r="MY126" s="112"/>
      <c r="MZ126" s="112"/>
      <c r="NA126" s="112"/>
      <c r="NB126" s="112"/>
      <c r="NC126" s="112"/>
      <c r="ND126" s="112"/>
      <c r="NE126" s="112"/>
      <c r="NF126" s="112"/>
      <c r="NG126" s="112"/>
      <c r="NH126" s="112"/>
      <c r="NI126" s="112"/>
      <c r="NJ126" s="112"/>
      <c r="NK126" s="112"/>
      <c r="NL126" s="112"/>
      <c r="NM126" s="112"/>
      <c r="NN126" s="112"/>
      <c r="NO126" s="112"/>
      <c r="NP126" s="112"/>
      <c r="NQ126" s="112"/>
      <c r="NR126" s="112"/>
      <c r="NS126" s="112"/>
      <c r="NT126" s="112"/>
      <c r="NU126" s="112"/>
      <c r="NV126" s="112"/>
      <c r="NW126" s="112"/>
      <c r="NX126" s="112"/>
      <c r="NY126" s="112"/>
      <c r="NZ126" s="112"/>
      <c r="OA126" s="112"/>
      <c r="OB126" s="112"/>
      <c r="OC126" s="112"/>
      <c r="OD126" s="112"/>
      <c r="OE126" s="112"/>
      <c r="OF126" s="112"/>
      <c r="OG126" s="112"/>
      <c r="OH126" s="112"/>
      <c r="OI126" s="112"/>
      <c r="OJ126" s="112"/>
      <c r="OK126" s="112"/>
      <c r="OL126" s="112"/>
      <c r="OM126" s="112"/>
      <c r="ON126" s="112"/>
      <c r="OO126" s="112"/>
      <c r="OP126" s="112"/>
      <c r="OQ126" s="112"/>
      <c r="OR126" s="112"/>
      <c r="OS126" s="112"/>
      <c r="OT126" s="112"/>
    </row>
    <row r="127" spans="5:410" s="46" customFormat="1" ht="13" customHeight="1" x14ac:dyDescent="0.15">
      <c r="E127" s="139"/>
      <c r="G127" s="222"/>
      <c r="H127" s="225"/>
      <c r="I127" s="228"/>
      <c r="J127" s="228"/>
      <c r="K127" s="181" t="s">
        <v>21</v>
      </c>
      <c r="L127" s="182" t="s">
        <v>125</v>
      </c>
      <c r="M127" s="183"/>
      <c r="N127" s="184"/>
      <c r="CY127" s="159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H127" s="112"/>
      <c r="HI127" s="112"/>
      <c r="HJ127" s="112"/>
      <c r="HK127" s="112"/>
      <c r="HL127" s="112"/>
      <c r="HM127" s="112"/>
      <c r="HN127" s="112"/>
      <c r="HO127" s="112"/>
      <c r="HP127" s="112"/>
      <c r="HQ127" s="112"/>
      <c r="HR127" s="112"/>
      <c r="HS127" s="112"/>
      <c r="HT127" s="112"/>
      <c r="HU127" s="112"/>
      <c r="HV127" s="112"/>
      <c r="HW127" s="112"/>
      <c r="HX127" s="112"/>
      <c r="HY127" s="112"/>
      <c r="HZ127" s="112"/>
      <c r="IA127" s="112"/>
      <c r="IB127" s="112"/>
      <c r="IC127" s="112"/>
      <c r="ID127" s="112"/>
      <c r="IE127" s="112"/>
      <c r="IF127" s="112"/>
      <c r="IG127" s="112"/>
      <c r="IH127" s="112"/>
      <c r="II127" s="112"/>
      <c r="IJ127" s="112"/>
      <c r="IK127" s="112"/>
      <c r="IL127" s="112"/>
      <c r="IM127" s="112"/>
      <c r="IN127" s="112"/>
      <c r="IO127" s="112"/>
      <c r="IP127" s="112"/>
      <c r="IQ127" s="112"/>
      <c r="IR127" s="112"/>
      <c r="IS127" s="112"/>
      <c r="IT127" s="112"/>
      <c r="IU127" s="112"/>
      <c r="IV127" s="112"/>
      <c r="IW127" s="112"/>
      <c r="IX127" s="112"/>
      <c r="IY127" s="112"/>
      <c r="IZ127" s="112"/>
      <c r="JA127" s="112"/>
      <c r="JB127" s="112"/>
      <c r="JC127" s="112"/>
      <c r="JD127" s="112"/>
      <c r="JE127" s="112"/>
      <c r="JF127" s="112"/>
      <c r="JG127" s="112"/>
      <c r="JH127" s="112"/>
      <c r="JI127" s="112"/>
      <c r="JJ127" s="112"/>
      <c r="JK127" s="112"/>
      <c r="JL127" s="112"/>
      <c r="JM127" s="112"/>
      <c r="JN127" s="112"/>
      <c r="JO127" s="112"/>
      <c r="JP127" s="112"/>
      <c r="JQ127" s="112"/>
      <c r="JR127" s="112"/>
      <c r="JS127" s="112"/>
      <c r="JT127" s="112"/>
      <c r="JU127" s="112"/>
      <c r="JV127" s="112"/>
      <c r="JW127" s="112"/>
      <c r="JX127" s="112"/>
      <c r="JY127" s="112"/>
      <c r="JZ127" s="112"/>
      <c r="KA127" s="112"/>
      <c r="KB127" s="112"/>
      <c r="KC127" s="112"/>
      <c r="KD127" s="112"/>
      <c r="KE127" s="112"/>
      <c r="KF127" s="112"/>
      <c r="KG127" s="112"/>
      <c r="KH127" s="112"/>
      <c r="KI127" s="112"/>
      <c r="KJ127" s="112"/>
      <c r="KK127" s="112"/>
      <c r="KL127" s="112"/>
      <c r="KM127" s="112"/>
      <c r="KN127" s="112"/>
      <c r="KO127" s="112"/>
      <c r="KP127" s="112"/>
      <c r="KQ127" s="112"/>
      <c r="KR127" s="112"/>
      <c r="KS127" s="112"/>
      <c r="KT127" s="112"/>
      <c r="KU127" s="112"/>
      <c r="KV127" s="112"/>
      <c r="KW127" s="112"/>
      <c r="KX127" s="112"/>
      <c r="KY127" s="112"/>
      <c r="KZ127" s="112"/>
      <c r="LA127" s="112"/>
      <c r="LB127" s="112"/>
      <c r="LC127" s="112"/>
      <c r="LD127" s="112"/>
      <c r="LE127" s="112"/>
      <c r="LF127" s="112"/>
      <c r="LG127" s="112"/>
      <c r="LH127" s="112"/>
      <c r="LI127" s="112"/>
      <c r="LJ127" s="112"/>
      <c r="LK127" s="112"/>
      <c r="LL127" s="112"/>
      <c r="LM127" s="112"/>
      <c r="LN127" s="112"/>
      <c r="LO127" s="112"/>
      <c r="LP127" s="112"/>
      <c r="LQ127" s="112"/>
      <c r="LR127" s="112"/>
      <c r="LS127" s="112"/>
      <c r="LT127" s="112"/>
      <c r="LU127" s="112"/>
      <c r="LV127" s="112"/>
      <c r="LW127" s="112"/>
      <c r="LX127" s="112"/>
      <c r="LY127" s="112"/>
      <c r="LZ127" s="112"/>
      <c r="MA127" s="112"/>
      <c r="MB127" s="112"/>
      <c r="MC127" s="112"/>
      <c r="MD127" s="112"/>
      <c r="ME127" s="112"/>
      <c r="MF127" s="112"/>
      <c r="MG127" s="112"/>
      <c r="MH127" s="112"/>
      <c r="MI127" s="112"/>
      <c r="MJ127" s="112"/>
      <c r="MK127" s="112"/>
      <c r="ML127" s="112"/>
      <c r="MM127" s="112"/>
      <c r="MN127" s="112"/>
      <c r="MO127" s="112"/>
      <c r="MP127" s="112"/>
      <c r="MQ127" s="112"/>
      <c r="MR127" s="112"/>
      <c r="MS127" s="112"/>
      <c r="MT127" s="112"/>
      <c r="MU127" s="112"/>
      <c r="MV127" s="112"/>
      <c r="MW127" s="112"/>
      <c r="MX127" s="112"/>
      <c r="MY127" s="112"/>
      <c r="MZ127" s="112"/>
      <c r="NA127" s="112"/>
      <c r="NB127" s="112"/>
      <c r="NC127" s="112"/>
      <c r="ND127" s="112"/>
      <c r="NE127" s="112"/>
      <c r="NF127" s="112"/>
      <c r="NG127" s="112"/>
      <c r="NH127" s="112"/>
      <c r="NI127" s="112"/>
      <c r="NJ127" s="112"/>
      <c r="NK127" s="112"/>
      <c r="NL127" s="112"/>
      <c r="NM127" s="112"/>
      <c r="NN127" s="112"/>
      <c r="NO127" s="112"/>
      <c r="NP127" s="112"/>
      <c r="NQ127" s="112"/>
      <c r="NR127" s="112"/>
      <c r="NS127" s="112"/>
      <c r="NT127" s="112"/>
      <c r="NU127" s="112"/>
      <c r="NV127" s="112"/>
      <c r="NW127" s="112"/>
      <c r="NX127" s="112"/>
      <c r="NY127" s="112"/>
      <c r="NZ127" s="112"/>
      <c r="OA127" s="112"/>
      <c r="OB127" s="112"/>
      <c r="OC127" s="112"/>
      <c r="OD127" s="112"/>
      <c r="OE127" s="112"/>
      <c r="OF127" s="112"/>
      <c r="OG127" s="112"/>
      <c r="OH127" s="112"/>
      <c r="OI127" s="112"/>
      <c r="OJ127" s="112"/>
      <c r="OK127" s="112"/>
      <c r="OL127" s="112"/>
      <c r="OM127" s="112"/>
      <c r="ON127" s="112"/>
      <c r="OO127" s="112"/>
      <c r="OP127" s="112"/>
      <c r="OQ127" s="112"/>
      <c r="OR127" s="112"/>
      <c r="OS127" s="112"/>
      <c r="OT127" s="112"/>
    </row>
    <row r="128" spans="5:410" s="46" customFormat="1" ht="13" customHeight="1" x14ac:dyDescent="0.15">
      <c r="E128" s="139"/>
      <c r="G128" s="222"/>
      <c r="H128" s="225"/>
      <c r="I128" s="228"/>
      <c r="J128" s="228"/>
      <c r="K128" s="181" t="s">
        <v>33</v>
      </c>
      <c r="L128" s="182" t="s">
        <v>95</v>
      </c>
      <c r="M128" s="183"/>
      <c r="N128" s="184"/>
      <c r="CY128" s="159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  <c r="FU128" s="112"/>
      <c r="FV128" s="112"/>
      <c r="FW128" s="112"/>
      <c r="FX128" s="112"/>
      <c r="FY128" s="112"/>
      <c r="FZ128" s="112"/>
      <c r="GA128" s="112"/>
      <c r="GB128" s="112"/>
      <c r="GC128" s="112"/>
      <c r="GD128" s="112"/>
      <c r="GE128" s="112"/>
      <c r="GF128" s="112"/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G128" s="112"/>
      <c r="HH128" s="112"/>
      <c r="HI128" s="112"/>
      <c r="HJ128" s="112"/>
      <c r="HK128" s="112"/>
      <c r="HL128" s="112"/>
      <c r="HM128" s="112"/>
      <c r="HN128" s="112"/>
      <c r="HO128" s="112"/>
      <c r="HP128" s="112"/>
      <c r="HQ128" s="112"/>
      <c r="HR128" s="112"/>
      <c r="HS128" s="112"/>
      <c r="HT128" s="112"/>
      <c r="HU128" s="112"/>
      <c r="HV128" s="112"/>
      <c r="HW128" s="112"/>
      <c r="HX128" s="112"/>
      <c r="HY128" s="112"/>
      <c r="HZ128" s="112"/>
      <c r="IA128" s="112"/>
      <c r="IB128" s="112"/>
      <c r="IC128" s="112"/>
      <c r="ID128" s="112"/>
      <c r="IE128" s="112"/>
      <c r="IF128" s="112"/>
      <c r="IG128" s="112"/>
      <c r="IH128" s="112"/>
      <c r="II128" s="112"/>
      <c r="IJ128" s="112"/>
      <c r="IK128" s="112"/>
      <c r="IL128" s="112"/>
      <c r="IM128" s="112"/>
      <c r="IN128" s="112"/>
      <c r="IO128" s="112"/>
      <c r="IP128" s="112"/>
      <c r="IQ128" s="112"/>
      <c r="IR128" s="112"/>
      <c r="IS128" s="112"/>
      <c r="IT128" s="112"/>
      <c r="IU128" s="112"/>
      <c r="IV128" s="112"/>
      <c r="IW128" s="112"/>
      <c r="IX128" s="112"/>
      <c r="IY128" s="112"/>
      <c r="IZ128" s="112"/>
      <c r="JA128" s="112"/>
      <c r="JB128" s="112"/>
      <c r="JC128" s="112"/>
      <c r="JD128" s="112"/>
      <c r="JE128" s="112"/>
      <c r="JF128" s="112"/>
      <c r="JG128" s="112"/>
      <c r="JH128" s="112"/>
      <c r="JI128" s="112"/>
      <c r="JJ128" s="112"/>
      <c r="JK128" s="112"/>
      <c r="JL128" s="112"/>
      <c r="JM128" s="112"/>
      <c r="JN128" s="112"/>
      <c r="JO128" s="112"/>
      <c r="JP128" s="112"/>
      <c r="JQ128" s="112"/>
      <c r="JR128" s="112"/>
      <c r="JS128" s="112"/>
      <c r="JT128" s="112"/>
      <c r="JU128" s="112"/>
      <c r="JV128" s="112"/>
      <c r="JW128" s="112"/>
      <c r="JX128" s="112"/>
      <c r="JY128" s="112"/>
      <c r="JZ128" s="112"/>
      <c r="KA128" s="112"/>
      <c r="KB128" s="112"/>
      <c r="KC128" s="112"/>
      <c r="KD128" s="112"/>
      <c r="KE128" s="112"/>
      <c r="KF128" s="112"/>
      <c r="KG128" s="112"/>
      <c r="KH128" s="112"/>
      <c r="KI128" s="112"/>
      <c r="KJ128" s="112"/>
      <c r="KK128" s="112"/>
      <c r="KL128" s="112"/>
      <c r="KM128" s="112"/>
      <c r="KN128" s="112"/>
      <c r="KO128" s="112"/>
      <c r="KP128" s="112"/>
      <c r="KQ128" s="112"/>
      <c r="KR128" s="112"/>
      <c r="KS128" s="112"/>
      <c r="KT128" s="112"/>
      <c r="KU128" s="112"/>
      <c r="KV128" s="112"/>
      <c r="KW128" s="112"/>
      <c r="KX128" s="112"/>
      <c r="KY128" s="112"/>
      <c r="KZ128" s="112"/>
      <c r="LA128" s="112"/>
      <c r="LB128" s="112"/>
      <c r="LC128" s="112"/>
      <c r="LD128" s="112"/>
      <c r="LE128" s="112"/>
      <c r="LF128" s="112"/>
      <c r="LG128" s="112"/>
      <c r="LH128" s="112"/>
      <c r="LI128" s="112"/>
      <c r="LJ128" s="112"/>
      <c r="LK128" s="112"/>
      <c r="LL128" s="112"/>
      <c r="LM128" s="112"/>
      <c r="LN128" s="112"/>
      <c r="LO128" s="112"/>
      <c r="LP128" s="112"/>
      <c r="LQ128" s="112"/>
      <c r="LR128" s="112"/>
      <c r="LS128" s="112"/>
      <c r="LT128" s="112"/>
      <c r="LU128" s="112"/>
      <c r="LV128" s="112"/>
      <c r="LW128" s="112"/>
      <c r="LX128" s="112"/>
      <c r="LY128" s="112"/>
      <c r="LZ128" s="112"/>
      <c r="MA128" s="112"/>
      <c r="MB128" s="112"/>
      <c r="MC128" s="112"/>
      <c r="MD128" s="112"/>
      <c r="ME128" s="112"/>
      <c r="MF128" s="112"/>
      <c r="MG128" s="112"/>
      <c r="MH128" s="112"/>
      <c r="MI128" s="112"/>
      <c r="MJ128" s="112"/>
      <c r="MK128" s="112"/>
      <c r="ML128" s="112"/>
      <c r="MM128" s="112"/>
      <c r="MN128" s="112"/>
      <c r="MO128" s="112"/>
      <c r="MP128" s="112"/>
      <c r="MQ128" s="112"/>
      <c r="MR128" s="112"/>
      <c r="MS128" s="112"/>
      <c r="MT128" s="112"/>
      <c r="MU128" s="112"/>
      <c r="MV128" s="112"/>
      <c r="MW128" s="112"/>
      <c r="MX128" s="112"/>
      <c r="MY128" s="112"/>
      <c r="MZ128" s="112"/>
      <c r="NA128" s="112"/>
      <c r="NB128" s="112"/>
      <c r="NC128" s="112"/>
      <c r="ND128" s="112"/>
      <c r="NE128" s="112"/>
      <c r="NF128" s="112"/>
      <c r="NG128" s="112"/>
      <c r="NH128" s="112"/>
      <c r="NI128" s="112"/>
      <c r="NJ128" s="112"/>
      <c r="NK128" s="112"/>
      <c r="NL128" s="112"/>
      <c r="NM128" s="112"/>
      <c r="NN128" s="112"/>
      <c r="NO128" s="112"/>
      <c r="NP128" s="112"/>
      <c r="NQ128" s="112"/>
      <c r="NR128" s="112"/>
      <c r="NS128" s="112"/>
      <c r="NT128" s="112"/>
      <c r="NU128" s="112"/>
      <c r="NV128" s="112"/>
      <c r="NW128" s="112"/>
      <c r="NX128" s="112"/>
      <c r="NY128" s="112"/>
      <c r="NZ128" s="112"/>
      <c r="OA128" s="112"/>
      <c r="OB128" s="112"/>
      <c r="OC128" s="112"/>
      <c r="OD128" s="112"/>
      <c r="OE128" s="112"/>
      <c r="OF128" s="112"/>
      <c r="OG128" s="112"/>
      <c r="OH128" s="112"/>
      <c r="OI128" s="112"/>
      <c r="OJ128" s="112"/>
      <c r="OK128" s="112"/>
      <c r="OL128" s="112"/>
      <c r="OM128" s="112"/>
      <c r="ON128" s="112"/>
      <c r="OO128" s="112"/>
      <c r="OP128" s="112"/>
      <c r="OQ128" s="112"/>
      <c r="OR128" s="112"/>
      <c r="OS128" s="112"/>
      <c r="OT128" s="112"/>
    </row>
    <row r="129" spans="5:410" s="46" customFormat="1" ht="13" customHeight="1" x14ac:dyDescent="0.15">
      <c r="E129" s="139"/>
      <c r="G129" s="222"/>
      <c r="H129" s="225"/>
      <c r="I129" s="228"/>
      <c r="J129" s="228"/>
      <c r="K129" s="181" t="s">
        <v>35</v>
      </c>
      <c r="L129" s="182" t="s">
        <v>126</v>
      </c>
      <c r="M129" s="183"/>
      <c r="N129" s="184"/>
      <c r="CY129" s="159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12"/>
      <c r="HQ129" s="112"/>
      <c r="HR129" s="112"/>
      <c r="HS129" s="112"/>
      <c r="HT129" s="112"/>
      <c r="HU129" s="112"/>
      <c r="HV129" s="112"/>
      <c r="HW129" s="112"/>
      <c r="HX129" s="112"/>
      <c r="HY129" s="112"/>
      <c r="HZ129" s="112"/>
      <c r="IA129" s="112"/>
      <c r="IB129" s="112"/>
      <c r="IC129" s="112"/>
      <c r="ID129" s="112"/>
      <c r="IE129" s="112"/>
      <c r="IF129" s="112"/>
      <c r="IG129" s="112"/>
      <c r="IH129" s="112"/>
      <c r="II129" s="112"/>
      <c r="IJ129" s="112"/>
      <c r="IK129" s="112"/>
      <c r="IL129" s="112"/>
      <c r="IM129" s="112"/>
      <c r="IN129" s="112"/>
      <c r="IO129" s="112"/>
      <c r="IP129" s="112"/>
      <c r="IQ129" s="112"/>
      <c r="IR129" s="112"/>
      <c r="IS129" s="112"/>
      <c r="IT129" s="112"/>
      <c r="IU129" s="112"/>
      <c r="IV129" s="112"/>
      <c r="IW129" s="112"/>
      <c r="IX129" s="112"/>
      <c r="IY129" s="112"/>
      <c r="IZ129" s="112"/>
      <c r="JA129" s="112"/>
      <c r="JB129" s="112"/>
      <c r="JC129" s="112"/>
      <c r="JD129" s="112"/>
      <c r="JE129" s="112"/>
      <c r="JF129" s="112"/>
      <c r="JG129" s="112"/>
      <c r="JH129" s="112"/>
      <c r="JI129" s="112"/>
      <c r="JJ129" s="112"/>
      <c r="JK129" s="112"/>
      <c r="JL129" s="112"/>
      <c r="JM129" s="112"/>
      <c r="JN129" s="112"/>
      <c r="JO129" s="112"/>
      <c r="JP129" s="112"/>
      <c r="JQ129" s="112"/>
      <c r="JR129" s="112"/>
      <c r="JS129" s="112"/>
      <c r="JT129" s="112"/>
      <c r="JU129" s="112"/>
      <c r="JV129" s="112"/>
      <c r="JW129" s="112"/>
      <c r="JX129" s="112"/>
      <c r="JY129" s="112"/>
      <c r="JZ129" s="112"/>
      <c r="KA129" s="112"/>
      <c r="KB129" s="112"/>
      <c r="KC129" s="112"/>
      <c r="KD129" s="112"/>
      <c r="KE129" s="112"/>
      <c r="KF129" s="112"/>
      <c r="KG129" s="112"/>
      <c r="KH129" s="112"/>
      <c r="KI129" s="112"/>
      <c r="KJ129" s="112"/>
      <c r="KK129" s="112"/>
      <c r="KL129" s="112"/>
      <c r="KM129" s="112"/>
      <c r="KN129" s="112"/>
      <c r="KO129" s="112"/>
      <c r="KP129" s="112"/>
      <c r="KQ129" s="112"/>
      <c r="KR129" s="112"/>
      <c r="KS129" s="112"/>
      <c r="KT129" s="112"/>
      <c r="KU129" s="112"/>
      <c r="KV129" s="112"/>
      <c r="KW129" s="112"/>
      <c r="KX129" s="112"/>
      <c r="KY129" s="112"/>
      <c r="KZ129" s="112"/>
      <c r="LA129" s="112"/>
      <c r="LB129" s="112"/>
      <c r="LC129" s="112"/>
      <c r="LD129" s="112"/>
      <c r="LE129" s="112"/>
      <c r="LF129" s="112"/>
      <c r="LG129" s="112"/>
      <c r="LH129" s="112"/>
      <c r="LI129" s="112"/>
      <c r="LJ129" s="112"/>
      <c r="LK129" s="112"/>
      <c r="LL129" s="112"/>
      <c r="LM129" s="112"/>
      <c r="LN129" s="112"/>
      <c r="LO129" s="112"/>
      <c r="LP129" s="112"/>
      <c r="LQ129" s="112"/>
      <c r="LR129" s="112"/>
      <c r="LS129" s="112"/>
      <c r="LT129" s="112"/>
      <c r="LU129" s="112"/>
      <c r="LV129" s="112"/>
      <c r="LW129" s="112"/>
      <c r="LX129" s="112"/>
      <c r="LY129" s="112"/>
      <c r="LZ129" s="112"/>
      <c r="MA129" s="112"/>
      <c r="MB129" s="112"/>
      <c r="MC129" s="112"/>
      <c r="MD129" s="112"/>
      <c r="ME129" s="112"/>
      <c r="MF129" s="112"/>
      <c r="MG129" s="112"/>
      <c r="MH129" s="112"/>
      <c r="MI129" s="112"/>
      <c r="MJ129" s="112"/>
      <c r="MK129" s="112"/>
      <c r="ML129" s="112"/>
      <c r="MM129" s="112"/>
      <c r="MN129" s="112"/>
      <c r="MO129" s="112"/>
      <c r="MP129" s="112"/>
      <c r="MQ129" s="112"/>
      <c r="MR129" s="112"/>
      <c r="MS129" s="112"/>
      <c r="MT129" s="112"/>
      <c r="MU129" s="112"/>
      <c r="MV129" s="112"/>
      <c r="MW129" s="112"/>
      <c r="MX129" s="112"/>
      <c r="MY129" s="112"/>
      <c r="MZ129" s="112"/>
      <c r="NA129" s="112"/>
      <c r="NB129" s="112"/>
      <c r="NC129" s="112"/>
      <c r="ND129" s="112"/>
      <c r="NE129" s="112"/>
      <c r="NF129" s="112"/>
      <c r="NG129" s="112"/>
      <c r="NH129" s="112"/>
      <c r="NI129" s="112"/>
      <c r="NJ129" s="112"/>
      <c r="NK129" s="112"/>
      <c r="NL129" s="112"/>
      <c r="NM129" s="112"/>
      <c r="NN129" s="112"/>
      <c r="NO129" s="112"/>
      <c r="NP129" s="112"/>
      <c r="NQ129" s="112"/>
      <c r="NR129" s="112"/>
      <c r="NS129" s="112"/>
      <c r="NT129" s="112"/>
      <c r="NU129" s="112"/>
      <c r="NV129" s="112"/>
      <c r="NW129" s="112"/>
      <c r="NX129" s="112"/>
      <c r="NY129" s="112"/>
      <c r="NZ129" s="112"/>
      <c r="OA129" s="112"/>
      <c r="OB129" s="112"/>
      <c r="OC129" s="112"/>
      <c r="OD129" s="112"/>
      <c r="OE129" s="112"/>
      <c r="OF129" s="112"/>
      <c r="OG129" s="112"/>
      <c r="OH129" s="112"/>
      <c r="OI129" s="112"/>
      <c r="OJ129" s="112"/>
      <c r="OK129" s="112"/>
      <c r="OL129" s="112"/>
      <c r="OM129" s="112"/>
      <c r="ON129" s="112"/>
      <c r="OO129" s="112"/>
      <c r="OP129" s="112"/>
      <c r="OQ129" s="112"/>
      <c r="OR129" s="112"/>
      <c r="OS129" s="112"/>
      <c r="OT129" s="112"/>
    </row>
    <row r="130" spans="5:410" s="46" customFormat="1" ht="13" customHeight="1" x14ac:dyDescent="0.15">
      <c r="E130" s="139"/>
      <c r="G130" s="223"/>
      <c r="H130" s="226"/>
      <c r="I130" s="229"/>
      <c r="J130" s="229"/>
      <c r="K130" s="181" t="s">
        <v>34</v>
      </c>
      <c r="L130" s="182" t="s">
        <v>36</v>
      </c>
      <c r="M130" s="183"/>
      <c r="N130" s="184"/>
      <c r="CY130" s="159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G130" s="112"/>
      <c r="HH130" s="112"/>
      <c r="HI130" s="112"/>
      <c r="HJ130" s="112"/>
      <c r="HK130" s="112"/>
      <c r="HL130" s="112"/>
      <c r="HM130" s="112"/>
      <c r="HN130" s="112"/>
      <c r="HO130" s="112"/>
      <c r="HP130" s="112"/>
      <c r="HQ130" s="112"/>
      <c r="HR130" s="112"/>
      <c r="HS130" s="112"/>
      <c r="HT130" s="112"/>
      <c r="HU130" s="112"/>
      <c r="HV130" s="112"/>
      <c r="HW130" s="112"/>
      <c r="HX130" s="112"/>
      <c r="HY130" s="112"/>
      <c r="HZ130" s="112"/>
      <c r="IA130" s="112"/>
      <c r="IB130" s="112"/>
      <c r="IC130" s="112"/>
      <c r="ID130" s="112"/>
      <c r="IE130" s="112"/>
      <c r="IF130" s="112"/>
      <c r="IG130" s="112"/>
      <c r="IH130" s="112"/>
      <c r="II130" s="112"/>
      <c r="IJ130" s="112"/>
      <c r="IK130" s="112"/>
      <c r="IL130" s="112"/>
      <c r="IM130" s="112"/>
      <c r="IN130" s="112"/>
      <c r="IO130" s="112"/>
      <c r="IP130" s="112"/>
      <c r="IQ130" s="112"/>
      <c r="IR130" s="112"/>
      <c r="IS130" s="112"/>
      <c r="IT130" s="112"/>
      <c r="IU130" s="112"/>
      <c r="IV130" s="112"/>
      <c r="IW130" s="112"/>
      <c r="IX130" s="112"/>
      <c r="IY130" s="112"/>
      <c r="IZ130" s="112"/>
      <c r="JA130" s="112"/>
      <c r="JB130" s="112"/>
      <c r="JC130" s="112"/>
      <c r="JD130" s="112"/>
      <c r="JE130" s="112"/>
      <c r="JF130" s="112"/>
      <c r="JG130" s="112"/>
      <c r="JH130" s="112"/>
      <c r="JI130" s="112"/>
      <c r="JJ130" s="112"/>
      <c r="JK130" s="112"/>
      <c r="JL130" s="112"/>
      <c r="JM130" s="112"/>
      <c r="JN130" s="112"/>
      <c r="JO130" s="112"/>
      <c r="JP130" s="112"/>
      <c r="JQ130" s="112"/>
      <c r="JR130" s="112"/>
      <c r="JS130" s="112"/>
      <c r="JT130" s="112"/>
      <c r="JU130" s="112"/>
      <c r="JV130" s="112"/>
      <c r="JW130" s="112"/>
      <c r="JX130" s="112"/>
      <c r="JY130" s="112"/>
      <c r="JZ130" s="112"/>
      <c r="KA130" s="112"/>
      <c r="KB130" s="112"/>
      <c r="KC130" s="112"/>
      <c r="KD130" s="112"/>
      <c r="KE130" s="112"/>
      <c r="KF130" s="112"/>
      <c r="KG130" s="112"/>
      <c r="KH130" s="112"/>
      <c r="KI130" s="112"/>
      <c r="KJ130" s="112"/>
      <c r="KK130" s="112"/>
      <c r="KL130" s="112"/>
      <c r="KM130" s="112"/>
      <c r="KN130" s="112"/>
      <c r="KO130" s="112"/>
      <c r="KP130" s="112"/>
      <c r="KQ130" s="112"/>
      <c r="KR130" s="112"/>
      <c r="KS130" s="112"/>
      <c r="KT130" s="112"/>
      <c r="KU130" s="112"/>
      <c r="KV130" s="112"/>
      <c r="KW130" s="112"/>
      <c r="KX130" s="112"/>
      <c r="KY130" s="112"/>
      <c r="KZ130" s="112"/>
      <c r="LA130" s="112"/>
      <c r="LB130" s="112"/>
      <c r="LC130" s="112"/>
      <c r="LD130" s="112"/>
      <c r="LE130" s="112"/>
      <c r="LF130" s="112"/>
      <c r="LG130" s="112"/>
      <c r="LH130" s="112"/>
      <c r="LI130" s="112"/>
      <c r="LJ130" s="112"/>
      <c r="LK130" s="112"/>
      <c r="LL130" s="112"/>
      <c r="LM130" s="112"/>
      <c r="LN130" s="112"/>
      <c r="LO130" s="112"/>
      <c r="LP130" s="112"/>
      <c r="LQ130" s="112"/>
      <c r="LR130" s="112"/>
      <c r="LS130" s="112"/>
      <c r="LT130" s="112"/>
      <c r="LU130" s="112"/>
      <c r="LV130" s="112"/>
      <c r="LW130" s="112"/>
      <c r="LX130" s="112"/>
      <c r="LY130" s="112"/>
      <c r="LZ130" s="112"/>
      <c r="MA130" s="112"/>
      <c r="MB130" s="112"/>
      <c r="MC130" s="112"/>
      <c r="MD130" s="112"/>
      <c r="ME130" s="112"/>
      <c r="MF130" s="112"/>
      <c r="MG130" s="112"/>
      <c r="MH130" s="112"/>
      <c r="MI130" s="112"/>
      <c r="MJ130" s="112"/>
      <c r="MK130" s="112"/>
      <c r="ML130" s="112"/>
      <c r="MM130" s="112"/>
      <c r="MN130" s="112"/>
      <c r="MO130" s="112"/>
      <c r="MP130" s="112"/>
      <c r="MQ130" s="112"/>
      <c r="MR130" s="112"/>
      <c r="MS130" s="112"/>
      <c r="MT130" s="112"/>
      <c r="MU130" s="112"/>
      <c r="MV130" s="112"/>
      <c r="MW130" s="112"/>
      <c r="MX130" s="112"/>
      <c r="MY130" s="112"/>
      <c r="MZ130" s="112"/>
      <c r="NA130" s="112"/>
      <c r="NB130" s="112"/>
      <c r="NC130" s="112"/>
      <c r="ND130" s="112"/>
      <c r="NE130" s="112"/>
      <c r="NF130" s="112"/>
      <c r="NG130" s="112"/>
      <c r="NH130" s="112"/>
      <c r="NI130" s="112"/>
      <c r="NJ130" s="112"/>
      <c r="NK130" s="112"/>
      <c r="NL130" s="112"/>
      <c r="NM130" s="112"/>
      <c r="NN130" s="112"/>
      <c r="NO130" s="112"/>
      <c r="NP130" s="112"/>
      <c r="NQ130" s="112"/>
      <c r="NR130" s="112"/>
      <c r="NS130" s="112"/>
      <c r="NT130" s="112"/>
      <c r="NU130" s="112"/>
      <c r="NV130" s="112"/>
      <c r="NW130" s="112"/>
      <c r="NX130" s="112"/>
      <c r="NY130" s="112"/>
      <c r="NZ130" s="112"/>
      <c r="OA130" s="112"/>
      <c r="OB130" s="112"/>
      <c r="OC130" s="112"/>
      <c r="OD130" s="112"/>
      <c r="OE130" s="112"/>
      <c r="OF130" s="112"/>
      <c r="OG130" s="112"/>
      <c r="OH130" s="112"/>
      <c r="OI130" s="112"/>
      <c r="OJ130" s="112"/>
      <c r="OK130" s="112"/>
      <c r="OL130" s="112"/>
      <c r="OM130" s="112"/>
      <c r="ON130" s="112"/>
      <c r="OO130" s="112"/>
      <c r="OP130" s="112"/>
      <c r="OQ130" s="112"/>
      <c r="OR130" s="112"/>
      <c r="OS130" s="112"/>
      <c r="OT130" s="112"/>
    </row>
    <row r="131" spans="5:410" s="112" customFormat="1" ht="13" customHeight="1" x14ac:dyDescent="0.15">
      <c r="E131" s="139"/>
      <c r="G131" s="221" t="s">
        <v>72</v>
      </c>
      <c r="H131" s="224">
        <v>9.56</v>
      </c>
      <c r="I131" s="227">
        <f>SUM(FJ7:GN108)</f>
        <v>5.3</v>
      </c>
      <c r="J131" s="227">
        <f>SUMIF($C$7:$C$93,"Planning",FJ7:GN108)</f>
        <v>0</v>
      </c>
      <c r="K131" s="181" t="s">
        <v>15</v>
      </c>
      <c r="L131" s="182" t="s">
        <v>124</v>
      </c>
      <c r="M131" s="183"/>
      <c r="N131" s="184"/>
      <c r="CY131" s="159"/>
    </row>
    <row r="132" spans="5:410" s="112" customFormat="1" ht="13" customHeight="1" x14ac:dyDescent="0.15">
      <c r="E132" s="139"/>
      <c r="G132" s="222"/>
      <c r="H132" s="225"/>
      <c r="I132" s="228"/>
      <c r="J132" s="228"/>
      <c r="K132" s="181" t="s">
        <v>21</v>
      </c>
      <c r="L132" s="182" t="s">
        <v>137</v>
      </c>
      <c r="M132" s="183"/>
      <c r="N132" s="184"/>
      <c r="CY132" s="159"/>
    </row>
    <row r="133" spans="5:410" s="112" customFormat="1" ht="13" customHeight="1" x14ac:dyDescent="0.15">
      <c r="E133" s="139"/>
      <c r="G133" s="222"/>
      <c r="H133" s="225"/>
      <c r="I133" s="228"/>
      <c r="J133" s="228"/>
      <c r="K133" s="181" t="s">
        <v>33</v>
      </c>
      <c r="L133" s="182" t="s">
        <v>95</v>
      </c>
      <c r="M133" s="183"/>
      <c r="N133" s="184"/>
      <c r="CY133" s="159"/>
    </row>
    <row r="134" spans="5:410" s="112" customFormat="1" ht="13" customHeight="1" x14ac:dyDescent="0.15">
      <c r="E134" s="139"/>
      <c r="G134" s="222"/>
      <c r="H134" s="225"/>
      <c r="I134" s="228"/>
      <c r="J134" s="228"/>
      <c r="K134" s="181" t="s">
        <v>35</v>
      </c>
      <c r="L134" s="182" t="s">
        <v>126</v>
      </c>
      <c r="M134" s="183"/>
      <c r="N134" s="184"/>
      <c r="CY134" s="159"/>
    </row>
    <row r="135" spans="5:410" s="112" customFormat="1" ht="13" customHeight="1" x14ac:dyDescent="0.15">
      <c r="E135" s="139"/>
      <c r="G135" s="223"/>
      <c r="H135" s="226"/>
      <c r="I135" s="229"/>
      <c r="J135" s="229"/>
      <c r="K135" s="181" t="s">
        <v>34</v>
      </c>
      <c r="L135" s="182" t="s">
        <v>36</v>
      </c>
      <c r="M135" s="183"/>
      <c r="N135" s="184"/>
      <c r="CY135" s="159"/>
    </row>
    <row r="136" spans="5:410" s="117" customFormat="1" ht="13" customHeight="1" x14ac:dyDescent="0.15">
      <c r="E136" s="139"/>
      <c r="G136" s="221" t="s">
        <v>81</v>
      </c>
      <c r="H136" s="224">
        <v>9.56</v>
      </c>
      <c r="I136" s="227">
        <f>SUM(GO7:HR93)</f>
        <v>2.4</v>
      </c>
      <c r="J136" s="227">
        <f>SUMIF($C$7:$C$93,"Planning",GO7:HR93)</f>
        <v>0</v>
      </c>
      <c r="K136" s="181" t="s">
        <v>15</v>
      </c>
      <c r="L136" s="182" t="s">
        <v>140</v>
      </c>
      <c r="M136" s="183"/>
      <c r="N136" s="184"/>
      <c r="CY136" s="159"/>
    </row>
    <row r="137" spans="5:410" s="117" customFormat="1" ht="13" customHeight="1" x14ac:dyDescent="0.15">
      <c r="E137" s="139"/>
      <c r="G137" s="222"/>
      <c r="H137" s="225"/>
      <c r="I137" s="228"/>
      <c r="J137" s="228"/>
      <c r="K137" s="181" t="s">
        <v>21</v>
      </c>
      <c r="L137" s="182" t="s">
        <v>138</v>
      </c>
      <c r="M137" s="183"/>
      <c r="N137" s="184"/>
      <c r="CY137" s="159"/>
    </row>
    <row r="138" spans="5:410" s="117" customFormat="1" ht="13" customHeight="1" x14ac:dyDescent="0.15">
      <c r="E138" s="139"/>
      <c r="G138" s="222"/>
      <c r="H138" s="225"/>
      <c r="I138" s="228"/>
      <c r="J138" s="228"/>
      <c r="K138" s="181" t="s">
        <v>33</v>
      </c>
      <c r="L138" s="182" t="s">
        <v>95</v>
      </c>
      <c r="M138" s="183"/>
      <c r="N138" s="184"/>
      <c r="CY138" s="159"/>
    </row>
    <row r="139" spans="5:410" s="117" customFormat="1" ht="12.75" customHeight="1" x14ac:dyDescent="0.15">
      <c r="E139" s="139"/>
      <c r="G139" s="222"/>
      <c r="H139" s="225"/>
      <c r="I139" s="228"/>
      <c r="J139" s="228"/>
      <c r="K139" s="181" t="s">
        <v>35</v>
      </c>
      <c r="L139" s="182" t="s">
        <v>126</v>
      </c>
      <c r="M139" s="183"/>
      <c r="N139" s="184"/>
      <c r="CY139" s="159"/>
    </row>
    <row r="140" spans="5:410" s="117" customFormat="1" ht="13" customHeight="1" x14ac:dyDescent="0.15">
      <c r="E140" s="139"/>
      <c r="G140" s="223"/>
      <c r="H140" s="226"/>
      <c r="I140" s="229"/>
      <c r="J140" s="229"/>
      <c r="K140" s="181" t="s">
        <v>34</v>
      </c>
      <c r="L140" s="182" t="s">
        <v>36</v>
      </c>
      <c r="M140" s="183"/>
      <c r="N140" s="184"/>
      <c r="CY140" s="159"/>
    </row>
    <row r="141" spans="5:410" s="117" customFormat="1" ht="13" customHeight="1" x14ac:dyDescent="0.15">
      <c r="E141" s="139"/>
      <c r="G141" s="221" t="s">
        <v>82</v>
      </c>
      <c r="H141" s="224">
        <v>9.56</v>
      </c>
      <c r="I141" s="227">
        <f>SUM(HS7:IW93)</f>
        <v>3.3</v>
      </c>
      <c r="J141" s="227">
        <f>SUMIF($C$7:$C$93,"Planning",HS7:IW93)</f>
        <v>0</v>
      </c>
      <c r="K141" s="181" t="s">
        <v>15</v>
      </c>
      <c r="L141" s="182" t="s">
        <v>146</v>
      </c>
      <c r="M141" s="183"/>
      <c r="N141" s="184"/>
      <c r="CY141" s="159"/>
    </row>
    <row r="142" spans="5:410" s="117" customFormat="1" ht="13" customHeight="1" x14ac:dyDescent="0.15">
      <c r="E142" s="139"/>
      <c r="G142" s="222"/>
      <c r="H142" s="225"/>
      <c r="I142" s="228"/>
      <c r="J142" s="228"/>
      <c r="K142" s="181" t="s">
        <v>21</v>
      </c>
      <c r="L142" s="182" t="s">
        <v>138</v>
      </c>
      <c r="M142" s="183"/>
      <c r="N142" s="184"/>
      <c r="CY142" s="159"/>
    </row>
    <row r="143" spans="5:410" s="117" customFormat="1" ht="13" customHeight="1" x14ac:dyDescent="0.15">
      <c r="E143" s="139"/>
      <c r="G143" s="222"/>
      <c r="H143" s="225"/>
      <c r="I143" s="228"/>
      <c r="J143" s="228"/>
      <c r="K143" s="181" t="s">
        <v>33</v>
      </c>
      <c r="L143" s="182" t="s">
        <v>95</v>
      </c>
      <c r="M143" s="183"/>
      <c r="N143" s="184"/>
      <c r="CY143" s="159"/>
    </row>
    <row r="144" spans="5:410" s="117" customFormat="1" ht="12.75" customHeight="1" x14ac:dyDescent="0.15">
      <c r="E144" s="139"/>
      <c r="G144" s="222"/>
      <c r="H144" s="225"/>
      <c r="I144" s="228"/>
      <c r="J144" s="228"/>
      <c r="K144" s="181" t="s">
        <v>35</v>
      </c>
      <c r="L144" s="182" t="s">
        <v>126</v>
      </c>
      <c r="M144" s="183"/>
      <c r="N144" s="184"/>
      <c r="CY144" s="159"/>
    </row>
    <row r="145" spans="5:103" s="117" customFormat="1" ht="13" customHeight="1" x14ac:dyDescent="0.15">
      <c r="E145" s="139"/>
      <c r="G145" s="223"/>
      <c r="H145" s="226"/>
      <c r="I145" s="229"/>
      <c r="J145" s="229"/>
      <c r="K145" s="181" t="s">
        <v>34</v>
      </c>
      <c r="L145" s="182" t="s">
        <v>36</v>
      </c>
      <c r="M145" s="183"/>
      <c r="N145" s="184"/>
      <c r="CY145" s="159"/>
    </row>
    <row r="146" spans="5:103" s="117" customFormat="1" ht="13" customHeight="1" x14ac:dyDescent="0.15">
      <c r="E146" s="139"/>
      <c r="G146" s="221" t="s">
        <v>83</v>
      </c>
      <c r="H146" s="224">
        <v>9.56</v>
      </c>
      <c r="I146" s="227">
        <f>SUM(IX7:KB93)</f>
        <v>10.1</v>
      </c>
      <c r="J146" s="227">
        <f>SUMIF($C$7:$C$93,"Planning",AS9:BW125)</f>
        <v>0</v>
      </c>
      <c r="K146" s="181" t="s">
        <v>15</v>
      </c>
      <c r="L146" s="182" t="s">
        <v>146</v>
      </c>
      <c r="M146" s="183"/>
      <c r="N146" s="184"/>
      <c r="CY146" s="159"/>
    </row>
    <row r="147" spans="5:103" s="117" customFormat="1" ht="13" customHeight="1" x14ac:dyDescent="0.15">
      <c r="E147" s="139"/>
      <c r="G147" s="222"/>
      <c r="H147" s="225"/>
      <c r="I147" s="228"/>
      <c r="J147" s="228"/>
      <c r="K147" s="181" t="s">
        <v>21</v>
      </c>
      <c r="L147" s="182" t="s">
        <v>138</v>
      </c>
      <c r="M147" s="183"/>
      <c r="N147" s="184"/>
      <c r="CY147" s="159"/>
    </row>
    <row r="148" spans="5:103" s="117" customFormat="1" ht="13" customHeight="1" x14ac:dyDescent="0.15">
      <c r="E148" s="139"/>
      <c r="G148" s="222"/>
      <c r="H148" s="225"/>
      <c r="I148" s="228"/>
      <c r="J148" s="228"/>
      <c r="K148" s="181" t="s">
        <v>33</v>
      </c>
      <c r="L148" s="182" t="s">
        <v>95</v>
      </c>
      <c r="M148" s="183"/>
      <c r="N148" s="184"/>
      <c r="CY148" s="159"/>
    </row>
    <row r="149" spans="5:103" s="117" customFormat="1" ht="12.75" customHeight="1" x14ac:dyDescent="0.15">
      <c r="E149" s="139"/>
      <c r="G149" s="222"/>
      <c r="H149" s="225"/>
      <c r="I149" s="228"/>
      <c r="J149" s="228"/>
      <c r="K149" s="181" t="s">
        <v>35</v>
      </c>
      <c r="L149" s="182" t="s">
        <v>126</v>
      </c>
      <c r="M149" s="183"/>
      <c r="N149" s="184"/>
      <c r="CY149" s="159"/>
    </row>
    <row r="150" spans="5:103" s="117" customFormat="1" ht="13" customHeight="1" x14ac:dyDescent="0.15">
      <c r="E150" s="139"/>
      <c r="G150" s="223"/>
      <c r="H150" s="226"/>
      <c r="I150" s="229"/>
      <c r="J150" s="229"/>
      <c r="K150" s="181" t="s">
        <v>34</v>
      </c>
      <c r="L150" s="182" t="s">
        <v>36</v>
      </c>
      <c r="M150" s="183"/>
      <c r="N150" s="184"/>
      <c r="CY150" s="159"/>
    </row>
    <row r="151" spans="5:103" s="121" customFormat="1" ht="13" customHeight="1" x14ac:dyDescent="0.15">
      <c r="E151" s="139"/>
      <c r="G151" s="221" t="s">
        <v>91</v>
      </c>
      <c r="H151" s="224">
        <v>9.56</v>
      </c>
      <c r="I151" s="227">
        <f>SUM(KC7:LF93)</f>
        <v>9.35</v>
      </c>
      <c r="J151" s="227">
        <f>SUMIF($C$7:$C$93,"Planning",IX7:KB93)</f>
        <v>0</v>
      </c>
      <c r="K151" s="181" t="s">
        <v>15</v>
      </c>
      <c r="L151" s="182" t="s">
        <v>146</v>
      </c>
      <c r="M151" s="183"/>
      <c r="N151" s="184"/>
      <c r="CY151" s="159"/>
    </row>
    <row r="152" spans="5:103" s="121" customFormat="1" ht="13" customHeight="1" x14ac:dyDescent="0.15">
      <c r="E152" s="139"/>
      <c r="G152" s="222"/>
      <c r="H152" s="225"/>
      <c r="I152" s="228"/>
      <c r="J152" s="228"/>
      <c r="K152" s="181" t="s">
        <v>21</v>
      </c>
      <c r="L152" s="182" t="s">
        <v>138</v>
      </c>
      <c r="M152" s="183"/>
      <c r="N152" s="184"/>
      <c r="CY152" s="159"/>
    </row>
    <row r="153" spans="5:103" s="121" customFormat="1" ht="13" customHeight="1" x14ac:dyDescent="0.15">
      <c r="E153" s="139"/>
      <c r="G153" s="222"/>
      <c r="H153" s="225"/>
      <c r="I153" s="228"/>
      <c r="J153" s="228"/>
      <c r="K153" s="181" t="s">
        <v>33</v>
      </c>
      <c r="L153" s="182" t="s">
        <v>95</v>
      </c>
      <c r="M153" s="183"/>
      <c r="N153" s="184"/>
      <c r="CY153" s="159"/>
    </row>
    <row r="154" spans="5:103" s="121" customFormat="1" ht="12.75" customHeight="1" x14ac:dyDescent="0.15">
      <c r="E154" s="139"/>
      <c r="G154" s="222"/>
      <c r="H154" s="225"/>
      <c r="I154" s="228"/>
      <c r="J154" s="228"/>
      <c r="K154" s="181" t="s">
        <v>35</v>
      </c>
      <c r="L154" s="182" t="s">
        <v>126</v>
      </c>
      <c r="M154" s="183"/>
      <c r="N154" s="184"/>
      <c r="CY154" s="159"/>
    </row>
    <row r="155" spans="5:103" s="121" customFormat="1" ht="13" customHeight="1" x14ac:dyDescent="0.15">
      <c r="E155" s="139"/>
      <c r="G155" s="223"/>
      <c r="H155" s="226"/>
      <c r="I155" s="229"/>
      <c r="J155" s="229"/>
      <c r="K155" s="181" t="s">
        <v>34</v>
      </c>
      <c r="L155" s="182" t="s">
        <v>36</v>
      </c>
      <c r="M155" s="183"/>
      <c r="N155" s="184"/>
      <c r="CY155" s="159"/>
    </row>
    <row r="156" spans="5:103" s="121" customFormat="1" ht="13" customHeight="1" x14ac:dyDescent="0.15">
      <c r="E156" s="139"/>
      <c r="G156" s="221" t="s">
        <v>92</v>
      </c>
      <c r="H156" s="224">
        <v>9.56</v>
      </c>
      <c r="I156" s="227">
        <f>SUM(LG7:MK93)-J156</f>
        <v>5.15</v>
      </c>
      <c r="J156" s="227">
        <f>SUMIF($C$7:$C$93,"Planning",LG7:LG93)</f>
        <v>0</v>
      </c>
      <c r="K156" s="181" t="s">
        <v>15</v>
      </c>
      <c r="L156" s="182" t="s">
        <v>146</v>
      </c>
      <c r="M156" s="183"/>
      <c r="N156" s="184"/>
      <c r="CY156" s="159"/>
    </row>
    <row r="157" spans="5:103" s="121" customFormat="1" ht="13" customHeight="1" x14ac:dyDescent="0.15">
      <c r="E157" s="139"/>
      <c r="G157" s="222"/>
      <c r="H157" s="225"/>
      <c r="I157" s="228"/>
      <c r="J157" s="228"/>
      <c r="K157" s="181" t="s">
        <v>21</v>
      </c>
      <c r="L157" s="182" t="s">
        <v>138</v>
      </c>
      <c r="M157" s="183"/>
      <c r="N157" s="184"/>
      <c r="CY157" s="159"/>
    </row>
    <row r="158" spans="5:103" s="121" customFormat="1" ht="13" customHeight="1" x14ac:dyDescent="0.15">
      <c r="E158" s="139"/>
      <c r="G158" s="222"/>
      <c r="H158" s="225"/>
      <c r="I158" s="228"/>
      <c r="J158" s="228"/>
      <c r="K158" s="181" t="s">
        <v>33</v>
      </c>
      <c r="L158" s="182" t="s">
        <v>95</v>
      </c>
      <c r="M158" s="183"/>
      <c r="N158" s="184"/>
      <c r="CY158" s="159"/>
    </row>
    <row r="159" spans="5:103" s="121" customFormat="1" ht="12.75" customHeight="1" x14ac:dyDescent="0.15">
      <c r="E159" s="139"/>
      <c r="G159" s="222"/>
      <c r="H159" s="225"/>
      <c r="I159" s="228"/>
      <c r="J159" s="228"/>
      <c r="K159" s="181" t="s">
        <v>35</v>
      </c>
      <c r="L159" s="182" t="s">
        <v>126</v>
      </c>
      <c r="M159" s="183"/>
      <c r="N159" s="184"/>
      <c r="CY159" s="159"/>
    </row>
    <row r="160" spans="5:103" s="121" customFormat="1" ht="13" customHeight="1" x14ac:dyDescent="0.15">
      <c r="E160" s="139"/>
      <c r="G160" s="223"/>
      <c r="H160" s="226"/>
      <c r="I160" s="229"/>
      <c r="J160" s="229"/>
      <c r="K160" s="181" t="s">
        <v>34</v>
      </c>
      <c r="L160" s="182" t="s">
        <v>36</v>
      </c>
      <c r="M160" s="183"/>
      <c r="N160" s="184"/>
      <c r="CY160" s="159"/>
    </row>
    <row r="161" spans="5:103" s="121" customFormat="1" ht="13" customHeight="1" x14ac:dyDescent="0.15">
      <c r="E161" s="139"/>
      <c r="G161" s="210" t="s">
        <v>93</v>
      </c>
      <c r="H161" s="213">
        <v>9.56</v>
      </c>
      <c r="I161" s="216">
        <f>SUM(ML7:NO93)-J161</f>
        <v>8</v>
      </c>
      <c r="J161" s="216">
        <f>SUMIF($C$7:$C$93,"Planning",ML7:NO93)</f>
        <v>0</v>
      </c>
      <c r="K161" s="49" t="s">
        <v>15</v>
      </c>
      <c r="L161" s="48" t="s">
        <v>146</v>
      </c>
      <c r="M161" s="37"/>
      <c r="N161" s="38"/>
      <c r="CY161" s="159"/>
    </row>
    <row r="162" spans="5:103" s="121" customFormat="1" ht="13" customHeight="1" x14ac:dyDescent="0.15">
      <c r="E162" s="139"/>
      <c r="G162" s="211"/>
      <c r="H162" s="214"/>
      <c r="I162" s="217"/>
      <c r="J162" s="217"/>
      <c r="K162" s="50" t="s">
        <v>21</v>
      </c>
      <c r="L162" s="48" t="s">
        <v>138</v>
      </c>
      <c r="M162" s="37"/>
      <c r="N162" s="38"/>
      <c r="CY162" s="159"/>
    </row>
    <row r="163" spans="5:103" s="121" customFormat="1" ht="13" customHeight="1" x14ac:dyDescent="0.15">
      <c r="E163" s="139"/>
      <c r="G163" s="211"/>
      <c r="H163" s="214"/>
      <c r="I163" s="217"/>
      <c r="J163" s="217"/>
      <c r="K163" s="50" t="s">
        <v>33</v>
      </c>
      <c r="L163" s="48" t="s">
        <v>95</v>
      </c>
      <c r="M163" s="37"/>
      <c r="N163" s="38"/>
      <c r="CY163" s="159"/>
    </row>
    <row r="164" spans="5:103" s="121" customFormat="1" ht="12.75" customHeight="1" x14ac:dyDescent="0.15">
      <c r="E164" s="139"/>
      <c r="G164" s="211"/>
      <c r="H164" s="214"/>
      <c r="I164" s="217"/>
      <c r="J164" s="217"/>
      <c r="K164" s="50" t="s">
        <v>35</v>
      </c>
      <c r="L164" s="48" t="s">
        <v>126</v>
      </c>
      <c r="M164" s="37"/>
      <c r="N164" s="38"/>
      <c r="CY164" s="159"/>
    </row>
    <row r="165" spans="5:103" s="121" customFormat="1" ht="13" customHeight="1" x14ac:dyDescent="0.15">
      <c r="E165" s="139"/>
      <c r="G165" s="212"/>
      <c r="H165" s="215"/>
      <c r="I165" s="218"/>
      <c r="J165" s="218"/>
      <c r="K165" s="50" t="s">
        <v>34</v>
      </c>
      <c r="L165" s="48" t="s">
        <v>36</v>
      </c>
      <c r="M165" s="37"/>
      <c r="N165" s="38"/>
      <c r="CY165" s="159"/>
    </row>
    <row r="166" spans="5:103" s="121" customFormat="1" ht="13" customHeight="1" x14ac:dyDescent="0.15">
      <c r="E166" s="139"/>
      <c r="G166" s="210" t="s">
        <v>94</v>
      </c>
      <c r="H166" s="213">
        <v>9.56</v>
      </c>
      <c r="I166" s="216">
        <f>SUM(NP7:OT93)-J166</f>
        <v>6.2</v>
      </c>
      <c r="J166" s="216">
        <f>SUMIF($C$7:$C$93,"Planning",NP7:OT93)</f>
        <v>0</v>
      </c>
      <c r="K166" s="49" t="s">
        <v>15</v>
      </c>
      <c r="L166" s="48" t="s">
        <v>146</v>
      </c>
      <c r="M166" s="37"/>
      <c r="N166" s="38"/>
      <c r="CY166" s="159"/>
    </row>
    <row r="167" spans="5:103" s="121" customFormat="1" ht="13" customHeight="1" x14ac:dyDescent="0.15">
      <c r="E167" s="139"/>
      <c r="G167" s="211"/>
      <c r="H167" s="214"/>
      <c r="I167" s="217"/>
      <c r="J167" s="217"/>
      <c r="K167" s="50" t="s">
        <v>21</v>
      </c>
      <c r="L167" s="48" t="s">
        <v>138</v>
      </c>
      <c r="M167" s="37"/>
      <c r="N167" s="38"/>
      <c r="CY167" s="159"/>
    </row>
    <row r="168" spans="5:103" s="121" customFormat="1" ht="13" customHeight="1" x14ac:dyDescent="0.15">
      <c r="E168" s="139"/>
      <c r="G168" s="211"/>
      <c r="H168" s="214"/>
      <c r="I168" s="217"/>
      <c r="J168" s="217"/>
      <c r="K168" s="50" t="s">
        <v>33</v>
      </c>
      <c r="L168" s="48" t="s">
        <v>95</v>
      </c>
      <c r="M168" s="37"/>
      <c r="N168" s="38"/>
      <c r="CY168" s="159"/>
    </row>
    <row r="169" spans="5:103" s="121" customFormat="1" ht="12.75" customHeight="1" x14ac:dyDescent="0.15">
      <c r="E169" s="139"/>
      <c r="G169" s="211"/>
      <c r="H169" s="214"/>
      <c r="I169" s="217"/>
      <c r="J169" s="217"/>
      <c r="K169" s="50" t="s">
        <v>35</v>
      </c>
      <c r="L169" s="48" t="s">
        <v>126</v>
      </c>
      <c r="M169" s="37"/>
      <c r="N169" s="38"/>
      <c r="CY169" s="159"/>
    </row>
    <row r="170" spans="5:103" s="121" customFormat="1" ht="13" customHeight="1" x14ac:dyDescent="0.15">
      <c r="E170" s="139"/>
      <c r="G170" s="212"/>
      <c r="H170" s="215"/>
      <c r="I170" s="218"/>
      <c r="J170" s="218"/>
      <c r="K170" s="50" t="s">
        <v>34</v>
      </c>
      <c r="L170" s="48" t="s">
        <v>36</v>
      </c>
      <c r="M170" s="37"/>
      <c r="N170" s="38"/>
      <c r="CY170" s="159"/>
    </row>
  </sheetData>
  <autoFilter ref="B4:OT108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0" showButton="0"/>
    <filterColumn colId="221" showButton="0"/>
    <filterColumn colId="222" showButton="0"/>
    <filterColumn colId="223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2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0" showButton="0"/>
    <filterColumn colId="251" showButton="0"/>
    <filterColumn colId="252" showButton="0"/>
    <filterColumn colId="253" showButton="0"/>
    <filterColumn colId="254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2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3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4" showButton="0"/>
    <filterColumn colId="305" showButton="0"/>
    <filterColumn colId="306" showButton="0"/>
    <filterColumn colId="307" showButton="0"/>
    <filterColumn colId="308" showButton="0"/>
    <filterColumn colId="309" showButton="0"/>
    <filterColumn colId="310" showButton="0"/>
    <filterColumn colId="311" showButton="0"/>
    <filterColumn colId="312" showButton="0"/>
    <filterColumn colId="313" showButton="0"/>
    <filterColumn colId="314" showButton="0"/>
    <filterColumn colId="315" showButton="0"/>
    <filterColumn colId="317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4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  <filterColumn colId="331" showButton="0"/>
    <filterColumn colId="332" showButton="0"/>
    <filterColumn colId="333" showButton="0"/>
    <filterColumn colId="334" showButton="0"/>
    <filterColumn colId="335" showButton="0"/>
    <filterColumn colId="336" showButton="0"/>
    <filterColumn colId="337" showButton="0"/>
    <filterColumn colId="338" showButton="0"/>
    <filterColumn colId="339" showButton="0"/>
    <filterColumn colId="340" showButton="0"/>
    <filterColumn colId="341" showButton="0"/>
    <filterColumn colId="342" showButton="0"/>
    <filterColumn colId="343" showButton="0"/>
    <filterColumn colId="344" showButton="0"/>
    <filterColumn colId="345" showButton="0"/>
    <filterColumn colId="346" showButton="0"/>
    <filterColumn colId="348" showButton="0"/>
    <filterColumn colId="349" showButton="0"/>
    <filterColumn colId="350" showButton="0"/>
    <filterColumn colId="351" showButton="0"/>
    <filterColumn colId="352" showButton="0"/>
    <filterColumn colId="353" showButton="0"/>
    <filterColumn colId="354" showButton="0"/>
    <filterColumn colId="355" showButton="0"/>
    <filterColumn colId="356" showButton="0"/>
    <filterColumn colId="357" showButton="0"/>
    <filterColumn colId="358" showButton="0"/>
    <filterColumn colId="359" showButton="0"/>
    <filterColumn colId="360" showButton="0"/>
    <filterColumn colId="361" showButton="0"/>
    <filterColumn colId="362" showButton="0"/>
    <filterColumn colId="363" showButton="0"/>
    <filterColumn colId="364" showButton="0"/>
    <filterColumn colId="365" showButton="0"/>
    <filterColumn colId="366" showButton="0"/>
    <filterColumn colId="367" showButton="0"/>
    <filterColumn colId="368" showButton="0"/>
    <filterColumn colId="369" showButton="0"/>
    <filterColumn colId="370" showButton="0"/>
    <filterColumn colId="371" showButton="0"/>
    <filterColumn colId="372" showButton="0"/>
    <filterColumn colId="373" showButton="0"/>
    <filterColumn colId="374" showButton="0"/>
    <filterColumn colId="375" showButton="0"/>
    <filterColumn colId="376" showButton="0"/>
    <filterColumn colId="378" showButton="0"/>
    <filterColumn colId="379" showButton="0"/>
    <filterColumn colId="380" showButton="0"/>
    <filterColumn colId="381" showButton="0"/>
    <filterColumn colId="382" showButton="0"/>
    <filterColumn colId="383" showButton="0"/>
    <filterColumn colId="384" showButton="0"/>
    <filterColumn colId="385" showButton="0"/>
    <filterColumn colId="386" showButton="0"/>
    <filterColumn colId="387" showButton="0"/>
    <filterColumn colId="388" showButton="0"/>
    <filterColumn colId="389" showButton="0"/>
    <filterColumn colId="390" showButton="0"/>
    <filterColumn colId="391" showButton="0"/>
    <filterColumn colId="392" showButton="0"/>
    <filterColumn colId="393" showButton="0"/>
    <filterColumn colId="394" showButton="0"/>
    <filterColumn colId="395" showButton="0"/>
    <filterColumn colId="396" showButton="0"/>
    <filterColumn colId="397" showButton="0"/>
    <filterColumn colId="398" showButton="0"/>
    <filterColumn colId="399" showButton="0"/>
    <filterColumn colId="400" showButton="0"/>
    <filterColumn colId="401" showButton="0"/>
    <filterColumn colId="402" showButton="0"/>
    <filterColumn colId="403" showButton="0"/>
    <filterColumn colId="404" showButton="0"/>
    <filterColumn colId="405" showButton="0"/>
    <filterColumn colId="406" showButton="0"/>
    <filterColumn colId="407" showButton="0"/>
  </autoFilter>
  <mergeCells count="74">
    <mergeCell ref="J166:J170"/>
    <mergeCell ref="J141:J145"/>
    <mergeCell ref="J146:J150"/>
    <mergeCell ref="J151:J155"/>
    <mergeCell ref="J156:J160"/>
    <mergeCell ref="J161:J165"/>
    <mergeCell ref="J116:J120"/>
    <mergeCell ref="J121:J125"/>
    <mergeCell ref="J126:J130"/>
    <mergeCell ref="J131:J135"/>
    <mergeCell ref="J136:J140"/>
    <mergeCell ref="B4:B5"/>
    <mergeCell ref="C4:C5"/>
    <mergeCell ref="J4:J5"/>
    <mergeCell ref="K4:K5"/>
    <mergeCell ref="G4:G5"/>
    <mergeCell ref="F4:F5"/>
    <mergeCell ref="I4:I5"/>
    <mergeCell ref="H4:H5"/>
    <mergeCell ref="D4:D5"/>
    <mergeCell ref="E4:E5"/>
    <mergeCell ref="G131:G135"/>
    <mergeCell ref="H131:H135"/>
    <mergeCell ref="I131:I135"/>
    <mergeCell ref="G116:G120"/>
    <mergeCell ref="H116:H120"/>
    <mergeCell ref="I116:I120"/>
    <mergeCell ref="G121:G125"/>
    <mergeCell ref="H121:H125"/>
    <mergeCell ref="I121:I125"/>
    <mergeCell ref="G126:G130"/>
    <mergeCell ref="H126:H130"/>
    <mergeCell ref="I126:I130"/>
    <mergeCell ref="FJ4:GN4"/>
    <mergeCell ref="GO4:HR4"/>
    <mergeCell ref="EF4:FI4"/>
    <mergeCell ref="G111:G115"/>
    <mergeCell ref="I111:I115"/>
    <mergeCell ref="DA4:EE4"/>
    <mergeCell ref="H111:H115"/>
    <mergeCell ref="BX4:CZ4"/>
    <mergeCell ref="N4:AR4"/>
    <mergeCell ref="AS4:BW4"/>
    <mergeCell ref="M4:M5"/>
    <mergeCell ref="L4:L5"/>
    <mergeCell ref="J111:J115"/>
    <mergeCell ref="NP4:OT4"/>
    <mergeCell ref="HS4:IW4"/>
    <mergeCell ref="IX4:KB4"/>
    <mergeCell ref="KC4:LF4"/>
    <mergeCell ref="LG4:MK4"/>
    <mergeCell ref="ML4:NO4"/>
    <mergeCell ref="AS1:AS3"/>
    <mergeCell ref="G151:G155"/>
    <mergeCell ref="H151:H155"/>
    <mergeCell ref="I151:I155"/>
    <mergeCell ref="G156:G160"/>
    <mergeCell ref="H156:H160"/>
    <mergeCell ref="I156:I160"/>
    <mergeCell ref="G146:G150"/>
    <mergeCell ref="H146:H150"/>
    <mergeCell ref="I146:I150"/>
    <mergeCell ref="G136:G140"/>
    <mergeCell ref="H136:H140"/>
    <mergeCell ref="I136:I140"/>
    <mergeCell ref="G141:G145"/>
    <mergeCell ref="H141:H145"/>
    <mergeCell ref="I141:I145"/>
    <mergeCell ref="G161:G165"/>
    <mergeCell ref="H161:H165"/>
    <mergeCell ref="I161:I165"/>
    <mergeCell ref="G166:G170"/>
    <mergeCell ref="H166:H170"/>
    <mergeCell ref="I166:I170"/>
  </mergeCells>
  <phoneticPr fontId="33"/>
  <conditionalFormatting sqref="B109:M109 B107:D108 F107:M108 E106:E108 E101:E103 B95:M95 E73 C10 I9:M10 I7 E94 E13:E14 C18 C12 B7:B16 B18:B24 C56 J56:M56 B26:B72 E10:G10 E56:G56 E12:G12 E18:G18 D97 D99 D101 D103 D105 I18:M18 I12:M12">
    <cfRule type="expression" dxfId="1814" priority="3003">
      <formula>$C7="Closed"</formula>
    </cfRule>
    <cfRule type="expression" dxfId="1813" priority="3004">
      <formula>$C7="Finished"</formula>
    </cfRule>
  </conditionalFormatting>
  <conditionalFormatting sqref="C106:C109 C94:C99 C9:C10 C18 C12">
    <cfRule type="cellIs" dxfId="1812" priority="2962" operator="equal">
      <formula>"Planning"</formula>
    </cfRule>
  </conditionalFormatting>
  <conditionalFormatting sqref="L106:L109 L94:L99 L9:L10 L18 L12">
    <cfRule type="cellIs" dxfId="1811" priority="2948" operator="equal">
      <formula>"DEV2"</formula>
    </cfRule>
    <cfRule type="cellIs" dxfId="1810" priority="2949" operator="equal">
      <formula>"DEV1"</formula>
    </cfRule>
  </conditionalFormatting>
  <conditionalFormatting sqref="B6:M6">
    <cfRule type="expression" dxfId="1809" priority="2833">
      <formula>$C6="Closed"</formula>
    </cfRule>
    <cfRule type="expression" dxfId="1808" priority="2834">
      <formula>$C6="Finished"</formula>
    </cfRule>
  </conditionalFormatting>
  <conditionalFormatting sqref="C6">
    <cfRule type="cellIs" dxfId="1807" priority="2832" operator="equal">
      <formula>"Planning"</formula>
    </cfRule>
  </conditionalFormatting>
  <conditionalFormatting sqref="L6">
    <cfRule type="cellIs" dxfId="1806" priority="2830" operator="equal">
      <formula>"DEV2"</formula>
    </cfRule>
    <cfRule type="cellIs" dxfId="1805" priority="2831" operator="equal">
      <formula>"DEV1"</formula>
    </cfRule>
  </conditionalFormatting>
  <conditionalFormatting sqref="B73:D73 L106:M106 C96:M96 E7 E9 F73:M73 E88:E89 F106:I106 C97:C98 E97:M98 D98 D100 D102 D104 C106:D106">
    <cfRule type="expression" dxfId="1804" priority="1936">
      <formula>$C7="Closed"</formula>
    </cfRule>
    <cfRule type="expression" dxfId="1803" priority="1937">
      <formula>$C7="Finished"</formula>
    </cfRule>
  </conditionalFormatting>
  <conditionalFormatting sqref="C99 E99:M99">
    <cfRule type="expression" dxfId="1802" priority="1934">
      <formula>$C99="Closed"</formula>
    </cfRule>
    <cfRule type="expression" dxfId="1801" priority="1935">
      <formula>$C99="Finished"</formula>
    </cfRule>
  </conditionalFormatting>
  <conditionalFormatting sqref="J106">
    <cfRule type="expression" dxfId="1800" priority="1920">
      <formula>$C106="Closed"</formula>
    </cfRule>
    <cfRule type="expression" dxfId="1799" priority="1921">
      <formula>$C106="Finished"</formula>
    </cfRule>
  </conditionalFormatting>
  <conditionalFormatting sqref="C73">
    <cfRule type="cellIs" dxfId="1798" priority="1899" operator="equal">
      <formula>"Planning"</formula>
    </cfRule>
  </conditionalFormatting>
  <conditionalFormatting sqref="L73">
    <cfRule type="cellIs" dxfId="1797" priority="1885" operator="equal">
      <formula>"DEV2"</formula>
    </cfRule>
    <cfRule type="cellIs" dxfId="1796" priority="1886" operator="equal">
      <formula>"DEV1"</formula>
    </cfRule>
  </conditionalFormatting>
  <conditionalFormatting sqref="B94:D94 F94:M94">
    <cfRule type="expression" dxfId="1795" priority="1883">
      <formula>$C94="Closed"</formula>
    </cfRule>
    <cfRule type="expression" dxfId="1794" priority="1884">
      <formula>$C94="Finished"</formula>
    </cfRule>
  </conditionalFormatting>
  <conditionalFormatting sqref="B89:D89 F89:H89 J89:M89">
    <cfRule type="expression" dxfId="1793" priority="1826">
      <formula>$C89="Closed"</formula>
    </cfRule>
    <cfRule type="expression" dxfId="1792" priority="1827">
      <formula>$C89="Finished"</formula>
    </cfRule>
  </conditionalFormatting>
  <conditionalFormatting sqref="L7:M7 C7:D7 F7:H7 D9 D11:D12 D14 D19 D24 D29 D34 D39 D44 D49 D54 D59 D64 D69 D16:D17 D21:D22 D26:D27 D31:D32 D36:D37 D41:D42 D46:D47 D51:D52 D56:D57 D61:D62 D66:D67 D71 H8:H71">
    <cfRule type="expression" dxfId="1791" priority="1855">
      <formula>$C7="Closed"</formula>
    </cfRule>
    <cfRule type="expression" dxfId="1790" priority="1856">
      <formula>$C7="Finished"</formula>
    </cfRule>
  </conditionalFormatting>
  <conditionalFormatting sqref="J7">
    <cfRule type="expression" dxfId="1789" priority="1853">
      <formula>$C7="Closed"</formula>
    </cfRule>
    <cfRule type="expression" dxfId="1788" priority="1854">
      <formula>$C7="Finished"</formula>
    </cfRule>
  </conditionalFormatting>
  <conditionalFormatting sqref="C7">
    <cfRule type="cellIs" dxfId="1787" priority="1852" operator="equal">
      <formula>"Planning"</formula>
    </cfRule>
  </conditionalFormatting>
  <conditionalFormatting sqref="L7">
    <cfRule type="cellIs" dxfId="1786" priority="1850" operator="equal">
      <formula>"DEV2"</formula>
    </cfRule>
    <cfRule type="cellIs" dxfId="1785" priority="1851" operator="equal">
      <formula>"DEV1"</formula>
    </cfRule>
  </conditionalFormatting>
  <conditionalFormatting sqref="L88 D88 F88:G88 I88:I92">
    <cfRule type="expression" dxfId="1784" priority="1848">
      <formula>$C88="Closed"</formula>
    </cfRule>
    <cfRule type="expression" dxfId="1783" priority="1849">
      <formula>$C88="Finished"</formula>
    </cfRule>
  </conditionalFormatting>
  <conditionalFormatting sqref="L88">
    <cfRule type="cellIs" dxfId="1782" priority="1846" operator="equal">
      <formula>"DEV2"</formula>
    </cfRule>
    <cfRule type="cellIs" dxfId="1781" priority="1847" operator="equal">
      <formula>"DEV1"</formula>
    </cfRule>
  </conditionalFormatting>
  <conditionalFormatting sqref="C89">
    <cfRule type="cellIs" dxfId="1780" priority="1825" operator="equal">
      <formula>"Planning"</formula>
    </cfRule>
  </conditionalFormatting>
  <conditionalFormatting sqref="L89">
    <cfRule type="cellIs" dxfId="1779" priority="1823" operator="equal">
      <formula>"DEV2"</formula>
    </cfRule>
    <cfRule type="cellIs" dxfId="1778" priority="1824" operator="equal">
      <formula>"DEV1"</formula>
    </cfRule>
  </conditionalFormatting>
  <conditionalFormatting sqref="K106">
    <cfRule type="expression" dxfId="1777" priority="1712">
      <formula>$C106="Closed"</formula>
    </cfRule>
    <cfRule type="expression" dxfId="1776" priority="1713">
      <formula>$C106="Finished"</formula>
    </cfRule>
  </conditionalFormatting>
  <conditionalFormatting sqref="J101">
    <cfRule type="expression" dxfId="1775" priority="1717">
      <formula>$C101="Closed"</formula>
    </cfRule>
    <cfRule type="expression" dxfId="1774" priority="1718">
      <formula>$C101="Finished"</formula>
    </cfRule>
  </conditionalFormatting>
  <conditionalFormatting sqref="L101:M101 C101 F101:I101">
    <cfRule type="expression" dxfId="1773" priority="1721">
      <formula>$C101="Closed"</formula>
    </cfRule>
    <cfRule type="expression" dxfId="1772" priority="1722">
      <formula>$C101="Finished"</formula>
    </cfRule>
  </conditionalFormatting>
  <conditionalFormatting sqref="K101">
    <cfRule type="expression" dxfId="1771" priority="1719">
      <formula>$C101="Closed"</formula>
    </cfRule>
    <cfRule type="expression" dxfId="1770" priority="1720">
      <formula>$C101="Finished"</formula>
    </cfRule>
  </conditionalFormatting>
  <conditionalFormatting sqref="C101">
    <cfRule type="cellIs" dxfId="1769" priority="1716" operator="equal">
      <formula>"Planning"</formula>
    </cfRule>
  </conditionalFormatting>
  <conditionalFormatting sqref="L101">
    <cfRule type="cellIs" dxfId="1768" priority="1714" operator="equal">
      <formula>"DEV2"</formula>
    </cfRule>
    <cfRule type="cellIs" dxfId="1767" priority="1715" operator="equal">
      <formula>"DEV1"</formula>
    </cfRule>
  </conditionalFormatting>
  <conditionalFormatting sqref="C9 F9:G9">
    <cfRule type="expression" dxfId="1766" priority="1696">
      <formula>$C9="Closed"</formula>
    </cfRule>
    <cfRule type="expression" dxfId="1765" priority="1697">
      <formula>$C9="Finished"</formula>
    </cfRule>
  </conditionalFormatting>
  <conditionalFormatting sqref="K88">
    <cfRule type="expression" dxfId="1764" priority="1586">
      <formula>$C88="Closed"</formula>
    </cfRule>
    <cfRule type="expression" dxfId="1763" priority="1587">
      <formula>$C88="Finished"</formula>
    </cfRule>
  </conditionalFormatting>
  <conditionalFormatting sqref="J88">
    <cfRule type="expression" dxfId="1762" priority="1584">
      <formula>$C88="Closed"</formula>
    </cfRule>
    <cfRule type="expression" dxfId="1761" priority="1585">
      <formula>$C88="Finished"</formula>
    </cfRule>
  </conditionalFormatting>
  <conditionalFormatting sqref="M88">
    <cfRule type="expression" dxfId="1760" priority="1553">
      <formula>$C88="Closed"</formula>
    </cfRule>
    <cfRule type="expression" dxfId="1759" priority="1554">
      <formula>$C88="Finished"</formula>
    </cfRule>
  </conditionalFormatting>
  <conditionalFormatting sqref="B96:B106">
    <cfRule type="expression" dxfId="1758" priority="1511">
      <formula>$C96="Closed"</formula>
    </cfRule>
    <cfRule type="expression" dxfId="1757" priority="1512">
      <formula>$C96="Finished"</formula>
    </cfRule>
  </conditionalFormatting>
  <conditionalFormatting sqref="I13">
    <cfRule type="expression" dxfId="1756" priority="1468">
      <formula>$C13="Closed"</formula>
    </cfRule>
    <cfRule type="expression" dxfId="1755" priority="1469">
      <formula>$C13="Finished"</formula>
    </cfRule>
  </conditionalFormatting>
  <conditionalFormatting sqref="L13:M13 C13 F13:G13">
    <cfRule type="expression" dxfId="1754" priority="1466">
      <formula>$C13="Closed"</formula>
    </cfRule>
    <cfRule type="expression" dxfId="1753" priority="1467">
      <formula>$C13="Finished"</formula>
    </cfRule>
  </conditionalFormatting>
  <conditionalFormatting sqref="C13">
    <cfRule type="cellIs" dxfId="1752" priority="1465" operator="equal">
      <formula>"Planning"</formula>
    </cfRule>
  </conditionalFormatting>
  <conditionalFormatting sqref="L13">
    <cfRule type="cellIs" dxfId="1751" priority="1463" operator="equal">
      <formula>"DEV2"</formula>
    </cfRule>
    <cfRule type="cellIs" dxfId="1750" priority="1464" operator="equal">
      <formula>"DEV1"</formula>
    </cfRule>
  </conditionalFormatting>
  <conditionalFormatting sqref="J13">
    <cfRule type="expression" dxfId="1749" priority="1461">
      <formula>$C13="Closed"</formula>
    </cfRule>
    <cfRule type="expression" dxfId="1748" priority="1462">
      <formula>$C13="Finished"</formula>
    </cfRule>
  </conditionalFormatting>
  <conditionalFormatting sqref="K13">
    <cfRule type="expression" dxfId="1747" priority="1459">
      <formula>$C13="Closed"</formula>
    </cfRule>
    <cfRule type="expression" dxfId="1746" priority="1460">
      <formula>$C13="Finished"</formula>
    </cfRule>
  </conditionalFormatting>
  <conditionalFormatting sqref="I14">
    <cfRule type="expression" dxfId="1745" priority="1429">
      <formula>$C14="Closed"</formula>
    </cfRule>
    <cfRule type="expression" dxfId="1744" priority="1430">
      <formula>$C14="Finished"</formula>
    </cfRule>
  </conditionalFormatting>
  <conditionalFormatting sqref="L14:M14 C14 F14:G14">
    <cfRule type="expression" dxfId="1743" priority="1427">
      <formula>$C14="Closed"</formula>
    </cfRule>
    <cfRule type="expression" dxfId="1742" priority="1428">
      <formula>$C14="Finished"</formula>
    </cfRule>
  </conditionalFormatting>
  <conditionalFormatting sqref="C14">
    <cfRule type="cellIs" dxfId="1741" priority="1426" operator="equal">
      <formula>"Planning"</formula>
    </cfRule>
  </conditionalFormatting>
  <conditionalFormatting sqref="L14">
    <cfRule type="cellIs" dxfId="1740" priority="1424" operator="equal">
      <formula>"DEV2"</formula>
    </cfRule>
    <cfRule type="cellIs" dxfId="1739" priority="1425" operator="equal">
      <formula>"DEV1"</formula>
    </cfRule>
  </conditionalFormatting>
  <conditionalFormatting sqref="J14">
    <cfRule type="expression" dxfId="1738" priority="1422">
      <formula>$C14="Closed"</formula>
    </cfRule>
    <cfRule type="expression" dxfId="1737" priority="1423">
      <formula>$C14="Finished"</formula>
    </cfRule>
  </conditionalFormatting>
  <conditionalFormatting sqref="K14">
    <cfRule type="expression" dxfId="1736" priority="1420">
      <formula>$C14="Closed"</formula>
    </cfRule>
    <cfRule type="expression" dxfId="1735" priority="1421">
      <formula>$C14="Finished"</formula>
    </cfRule>
  </conditionalFormatting>
  <conditionalFormatting sqref="L102:M102 C102 F102:I102">
    <cfRule type="expression" dxfId="1734" priority="1351">
      <formula>$C102="Closed"</formula>
    </cfRule>
    <cfRule type="expression" dxfId="1733" priority="1352">
      <formula>$C102="Finished"</formula>
    </cfRule>
  </conditionalFormatting>
  <conditionalFormatting sqref="J102">
    <cfRule type="expression" dxfId="1732" priority="1349">
      <formula>$C102="Closed"</formula>
    </cfRule>
    <cfRule type="expression" dxfId="1731" priority="1350">
      <formula>$C102="Finished"</formula>
    </cfRule>
  </conditionalFormatting>
  <conditionalFormatting sqref="C102">
    <cfRule type="cellIs" dxfId="1730" priority="1348" operator="equal">
      <formula>"Planning"</formula>
    </cfRule>
  </conditionalFormatting>
  <conditionalFormatting sqref="L102">
    <cfRule type="cellIs" dxfId="1729" priority="1346" operator="equal">
      <formula>"DEV2"</formula>
    </cfRule>
    <cfRule type="cellIs" dxfId="1728" priority="1347" operator="equal">
      <formula>"DEV1"</formula>
    </cfRule>
  </conditionalFormatting>
  <conditionalFormatting sqref="K102">
    <cfRule type="expression" dxfId="1727" priority="1344">
      <formula>$C102="Closed"</formula>
    </cfRule>
    <cfRule type="expression" dxfId="1726" priority="1345">
      <formula>$C102="Finished"</formula>
    </cfRule>
  </conditionalFormatting>
  <conditionalFormatting sqref="L103:M103 C103 F103:I103">
    <cfRule type="expression" dxfId="1725" priority="1342">
      <formula>$C103="Closed"</formula>
    </cfRule>
    <cfRule type="expression" dxfId="1724" priority="1343">
      <formula>$C103="Finished"</formula>
    </cfRule>
  </conditionalFormatting>
  <conditionalFormatting sqref="J103">
    <cfRule type="expression" dxfId="1723" priority="1340">
      <formula>$C103="Closed"</formula>
    </cfRule>
    <cfRule type="expression" dxfId="1722" priority="1341">
      <formula>$C103="Finished"</formula>
    </cfRule>
  </conditionalFormatting>
  <conditionalFormatting sqref="C103">
    <cfRule type="cellIs" dxfId="1721" priority="1339" operator="equal">
      <formula>"Planning"</formula>
    </cfRule>
  </conditionalFormatting>
  <conditionalFormatting sqref="L103">
    <cfRule type="cellIs" dxfId="1720" priority="1337" operator="equal">
      <formula>"DEV2"</formula>
    </cfRule>
    <cfRule type="cellIs" dxfId="1719" priority="1338" operator="equal">
      <formula>"DEV1"</formula>
    </cfRule>
  </conditionalFormatting>
  <conditionalFormatting sqref="K103">
    <cfRule type="expression" dxfId="1718" priority="1335">
      <formula>$C103="Closed"</formula>
    </cfRule>
    <cfRule type="expression" dxfId="1717" priority="1336">
      <formula>$C103="Finished"</formula>
    </cfRule>
  </conditionalFormatting>
  <conditionalFormatting sqref="L104:M104 C104 E104:I104">
    <cfRule type="expression" dxfId="1716" priority="1320">
      <formula>$C104="Closed"</formula>
    </cfRule>
    <cfRule type="expression" dxfId="1715" priority="1321">
      <formula>$C104="Finished"</formula>
    </cfRule>
  </conditionalFormatting>
  <conditionalFormatting sqref="J104">
    <cfRule type="expression" dxfId="1714" priority="1318">
      <formula>$C104="Closed"</formula>
    </cfRule>
    <cfRule type="expression" dxfId="1713" priority="1319">
      <formula>$C104="Finished"</formula>
    </cfRule>
  </conditionalFormatting>
  <conditionalFormatting sqref="C104">
    <cfRule type="cellIs" dxfId="1712" priority="1317" operator="equal">
      <formula>"Planning"</formula>
    </cfRule>
  </conditionalFormatting>
  <conditionalFormatting sqref="L104">
    <cfRule type="cellIs" dxfId="1711" priority="1315" operator="equal">
      <formula>"DEV2"</formula>
    </cfRule>
    <cfRule type="cellIs" dxfId="1710" priority="1316" operator="equal">
      <formula>"DEV1"</formula>
    </cfRule>
  </conditionalFormatting>
  <conditionalFormatting sqref="K104">
    <cfRule type="expression" dxfId="1709" priority="1313">
      <formula>$C104="Closed"</formula>
    </cfRule>
    <cfRule type="expression" dxfId="1708" priority="1314">
      <formula>$C104="Finished"</formula>
    </cfRule>
  </conditionalFormatting>
  <conditionalFormatting sqref="I8 E8">
    <cfRule type="expression" dxfId="1707" priority="1311">
      <formula>$C8="Closed"</formula>
    </cfRule>
    <cfRule type="expression" dxfId="1706" priority="1312">
      <formula>$C8="Finished"</formula>
    </cfRule>
  </conditionalFormatting>
  <conditionalFormatting sqref="L8:M8 C8:D8 F8:G8 D10 D13 D18 D23 D28 D33 D38 D43 D48 D53 D58 D63 D68 D15 D20 D25 D30 D35 D40 D45 D50 D55 D60 D65 D70">
    <cfRule type="expression" dxfId="1705" priority="1309">
      <formula>$C8="Closed"</formula>
    </cfRule>
    <cfRule type="expression" dxfId="1704" priority="1310">
      <formula>$C8="Finished"</formula>
    </cfRule>
  </conditionalFormatting>
  <conditionalFormatting sqref="J8:K8">
    <cfRule type="expression" dxfId="1703" priority="1307">
      <formula>$C8="Closed"</formula>
    </cfRule>
    <cfRule type="expression" dxfId="1702" priority="1308">
      <formula>$C8="Finished"</formula>
    </cfRule>
  </conditionalFormatting>
  <conditionalFormatting sqref="C8">
    <cfRule type="cellIs" dxfId="1701" priority="1306" operator="equal">
      <formula>"Planning"</formula>
    </cfRule>
  </conditionalFormatting>
  <conditionalFormatting sqref="L8">
    <cfRule type="cellIs" dxfId="1700" priority="1304" operator="equal">
      <formula>"DEV2"</formula>
    </cfRule>
    <cfRule type="cellIs" dxfId="1699" priority="1305" operator="equal">
      <formula>"DEV1"</formula>
    </cfRule>
  </conditionalFormatting>
  <conditionalFormatting sqref="E74">
    <cfRule type="expression" dxfId="1698" priority="1300">
      <formula>$C74="Closed"</formula>
    </cfRule>
    <cfRule type="expression" dxfId="1697" priority="1301">
      <formula>$C74="Finished"</formula>
    </cfRule>
  </conditionalFormatting>
  <conditionalFormatting sqref="L74 D74 F74:I74 H75:H88">
    <cfRule type="expression" dxfId="1696" priority="1298">
      <formula>$C74="Closed"</formula>
    </cfRule>
    <cfRule type="expression" dxfId="1695" priority="1299">
      <formula>$C74="Finished"</formula>
    </cfRule>
  </conditionalFormatting>
  <conditionalFormatting sqref="L74">
    <cfRule type="cellIs" dxfId="1694" priority="1296" operator="equal">
      <formula>"DEV2"</formula>
    </cfRule>
    <cfRule type="cellIs" dxfId="1693" priority="1297" operator="equal">
      <formula>"DEV1"</formula>
    </cfRule>
  </conditionalFormatting>
  <conditionalFormatting sqref="C74">
    <cfRule type="expression" dxfId="1692" priority="1294">
      <formula>$C74="Closed"</formula>
    </cfRule>
    <cfRule type="expression" dxfId="1691" priority="1295">
      <formula>$C74="Finished"</formula>
    </cfRule>
  </conditionalFormatting>
  <conditionalFormatting sqref="C74">
    <cfRule type="cellIs" dxfId="1690" priority="1293" operator="equal">
      <formula>"Planning"</formula>
    </cfRule>
  </conditionalFormatting>
  <conditionalFormatting sqref="K74">
    <cfRule type="expression" dxfId="1689" priority="1291">
      <formula>$C74="Closed"</formula>
    </cfRule>
    <cfRule type="expression" dxfId="1688" priority="1292">
      <formula>$C74="Finished"</formula>
    </cfRule>
  </conditionalFormatting>
  <conditionalFormatting sqref="J74">
    <cfRule type="expression" dxfId="1687" priority="1289">
      <formula>$C74="Closed"</formula>
    </cfRule>
    <cfRule type="expression" dxfId="1686" priority="1290">
      <formula>$C74="Finished"</formula>
    </cfRule>
  </conditionalFormatting>
  <conditionalFormatting sqref="M74">
    <cfRule type="expression" dxfId="1685" priority="1287">
      <formula>$C74="Closed"</formula>
    </cfRule>
    <cfRule type="expression" dxfId="1684" priority="1288">
      <formula>$C74="Finished"</formula>
    </cfRule>
  </conditionalFormatting>
  <conditionalFormatting sqref="B74:B88">
    <cfRule type="expression" dxfId="1683" priority="1285">
      <formula>$C74="Closed"</formula>
    </cfRule>
    <cfRule type="expression" dxfId="1682" priority="1286">
      <formula>$C74="Finished"</formula>
    </cfRule>
  </conditionalFormatting>
  <conditionalFormatting sqref="E75">
    <cfRule type="expression" dxfId="1681" priority="1283">
      <formula>$C75="Closed"</formula>
    </cfRule>
    <cfRule type="expression" dxfId="1680" priority="1284">
      <formula>$C75="Finished"</formula>
    </cfRule>
  </conditionalFormatting>
  <conditionalFormatting sqref="L75 D75 F75:G75 I75">
    <cfRule type="expression" dxfId="1679" priority="1281">
      <formula>$C75="Closed"</formula>
    </cfRule>
    <cfRule type="expression" dxfId="1678" priority="1282">
      <formula>$C75="Finished"</formula>
    </cfRule>
  </conditionalFormatting>
  <conditionalFormatting sqref="L75">
    <cfRule type="cellIs" dxfId="1677" priority="1279" operator="equal">
      <formula>"DEV2"</formula>
    </cfRule>
    <cfRule type="cellIs" dxfId="1676" priority="1280" operator="equal">
      <formula>"DEV1"</formula>
    </cfRule>
  </conditionalFormatting>
  <conditionalFormatting sqref="C75">
    <cfRule type="expression" dxfId="1675" priority="1277">
      <formula>$C75="Closed"</formula>
    </cfRule>
    <cfRule type="expression" dxfId="1674" priority="1278">
      <formula>$C75="Finished"</formula>
    </cfRule>
  </conditionalFormatting>
  <conditionalFormatting sqref="C75">
    <cfRule type="cellIs" dxfId="1673" priority="1276" operator="equal">
      <formula>"Planning"</formula>
    </cfRule>
  </conditionalFormatting>
  <conditionalFormatting sqref="K75">
    <cfRule type="expression" dxfId="1672" priority="1274">
      <formula>$C75="Closed"</formula>
    </cfRule>
    <cfRule type="expression" dxfId="1671" priority="1275">
      <formula>$C75="Finished"</formula>
    </cfRule>
  </conditionalFormatting>
  <conditionalFormatting sqref="J75">
    <cfRule type="expression" dxfId="1670" priority="1272">
      <formula>$C75="Closed"</formula>
    </cfRule>
    <cfRule type="expression" dxfId="1669" priority="1273">
      <formula>$C75="Finished"</formula>
    </cfRule>
  </conditionalFormatting>
  <conditionalFormatting sqref="M75">
    <cfRule type="expression" dxfId="1668" priority="1270">
      <formula>$C75="Closed"</formula>
    </cfRule>
    <cfRule type="expression" dxfId="1667" priority="1271">
      <formula>$C75="Finished"</formula>
    </cfRule>
  </conditionalFormatting>
  <conditionalFormatting sqref="E93">
    <cfRule type="expression" dxfId="1666" priority="1266">
      <formula>$C93="Closed"</formula>
    </cfRule>
    <cfRule type="expression" dxfId="1665" priority="1267">
      <formula>$C93="Finished"</formula>
    </cfRule>
  </conditionalFormatting>
  <conditionalFormatting sqref="L93:M93 C93:D93 F93:G93">
    <cfRule type="expression" dxfId="1664" priority="1262">
      <formula>$C93="Closed"</formula>
    </cfRule>
    <cfRule type="expression" dxfId="1663" priority="1263">
      <formula>$C93="Finished"</formula>
    </cfRule>
  </conditionalFormatting>
  <conditionalFormatting sqref="I93">
    <cfRule type="expression" dxfId="1662" priority="1264">
      <formula>$C93="Closed"</formula>
    </cfRule>
    <cfRule type="expression" dxfId="1661" priority="1265">
      <formula>$C93="Finished"</formula>
    </cfRule>
  </conditionalFormatting>
  <conditionalFormatting sqref="C93">
    <cfRule type="cellIs" dxfId="1660" priority="1261" operator="equal">
      <formula>"Planning"</formula>
    </cfRule>
  </conditionalFormatting>
  <conditionalFormatting sqref="L93">
    <cfRule type="cellIs" dxfId="1659" priority="1259" operator="equal">
      <formula>"DEV2"</formula>
    </cfRule>
    <cfRule type="cellIs" dxfId="1658" priority="1260" operator="equal">
      <formula>"DEV1"</formula>
    </cfRule>
  </conditionalFormatting>
  <conditionalFormatting sqref="H93">
    <cfRule type="expression" dxfId="1657" priority="1257">
      <formula>$C93="Closed"</formula>
    </cfRule>
    <cfRule type="expression" dxfId="1656" priority="1258">
      <formula>$C93="Finished"</formula>
    </cfRule>
  </conditionalFormatting>
  <conditionalFormatting sqref="K93">
    <cfRule type="expression" dxfId="1655" priority="1255">
      <formula>$C93="Closed"</formula>
    </cfRule>
    <cfRule type="expression" dxfId="1654" priority="1256">
      <formula>$C93="Finished"</formula>
    </cfRule>
  </conditionalFormatting>
  <conditionalFormatting sqref="J93">
    <cfRule type="expression" dxfId="1653" priority="1253">
      <formula>$C93="Closed"</formula>
    </cfRule>
    <cfRule type="expression" dxfId="1652" priority="1254">
      <formula>$C93="Finished"</formula>
    </cfRule>
  </conditionalFormatting>
  <conditionalFormatting sqref="B93">
    <cfRule type="expression" dxfId="1651" priority="1251">
      <formula>$C93="Closed"</formula>
    </cfRule>
    <cfRule type="expression" dxfId="1650" priority="1252">
      <formula>$C93="Finished"</formula>
    </cfRule>
  </conditionalFormatting>
  <conditionalFormatting sqref="E72">
    <cfRule type="expression" dxfId="1649" priority="1234">
      <formula>$C72="Closed"</formula>
    </cfRule>
    <cfRule type="expression" dxfId="1648" priority="1235">
      <formula>$C72="Finished"</formula>
    </cfRule>
  </conditionalFormatting>
  <conditionalFormatting sqref="L15:M15 C15 F15:G15">
    <cfRule type="expression" dxfId="1647" priority="1215">
      <formula>$C15="Closed"</formula>
    </cfRule>
    <cfRule type="expression" dxfId="1646" priority="1216">
      <formula>$C15="Finished"</formula>
    </cfRule>
  </conditionalFormatting>
  <conditionalFormatting sqref="L72:M72 C72 F72:H72">
    <cfRule type="expression" dxfId="1645" priority="1230">
      <formula>$C72="Closed"</formula>
    </cfRule>
    <cfRule type="expression" dxfId="1644" priority="1231">
      <formula>$C72="Finished"</formula>
    </cfRule>
  </conditionalFormatting>
  <conditionalFormatting sqref="C72">
    <cfRule type="cellIs" dxfId="1643" priority="1229" operator="equal">
      <formula>"Planning"</formula>
    </cfRule>
  </conditionalFormatting>
  <conditionalFormatting sqref="L72">
    <cfRule type="cellIs" dxfId="1642" priority="1227" operator="equal">
      <formula>"DEV2"</formula>
    </cfRule>
    <cfRule type="cellIs" dxfId="1641" priority="1228" operator="equal">
      <formula>"DEV1"</formula>
    </cfRule>
  </conditionalFormatting>
  <conditionalFormatting sqref="J72">
    <cfRule type="expression" dxfId="1640" priority="1225">
      <formula>$C72="Closed"</formula>
    </cfRule>
    <cfRule type="expression" dxfId="1639" priority="1226">
      <formula>$C72="Finished"</formula>
    </cfRule>
  </conditionalFormatting>
  <conditionalFormatting sqref="K72">
    <cfRule type="expression" dxfId="1638" priority="1223">
      <formula>$C72="Closed"</formula>
    </cfRule>
    <cfRule type="expression" dxfId="1637" priority="1224">
      <formula>$C72="Finished"</formula>
    </cfRule>
  </conditionalFormatting>
  <conditionalFormatting sqref="D72">
    <cfRule type="expression" dxfId="1636" priority="1221">
      <formula>$C72="Closed"</formula>
    </cfRule>
    <cfRule type="expression" dxfId="1635" priority="1222">
      <formula>$C72="Finished"</formula>
    </cfRule>
  </conditionalFormatting>
  <conditionalFormatting sqref="J15">
    <cfRule type="expression" dxfId="1634" priority="1210">
      <formula>$C15="Closed"</formula>
    </cfRule>
    <cfRule type="expression" dxfId="1633" priority="1211">
      <formula>$C15="Finished"</formula>
    </cfRule>
  </conditionalFormatting>
  <conditionalFormatting sqref="E15">
    <cfRule type="expression" dxfId="1632" priority="1219">
      <formula>$C15="Closed"</formula>
    </cfRule>
    <cfRule type="expression" dxfId="1631" priority="1220">
      <formula>$C15="Finished"</formula>
    </cfRule>
  </conditionalFormatting>
  <conditionalFormatting sqref="I15">
    <cfRule type="expression" dxfId="1630" priority="1217">
      <formula>$C15="Closed"</formula>
    </cfRule>
    <cfRule type="expression" dxfId="1629" priority="1218">
      <formula>$C15="Finished"</formula>
    </cfRule>
  </conditionalFormatting>
  <conditionalFormatting sqref="C15">
    <cfRule type="cellIs" dxfId="1628" priority="1214" operator="equal">
      <formula>"Planning"</formula>
    </cfRule>
  </conditionalFormatting>
  <conditionalFormatting sqref="L15">
    <cfRule type="cellIs" dxfId="1627" priority="1212" operator="equal">
      <formula>"DEV2"</formula>
    </cfRule>
    <cfRule type="cellIs" dxfId="1626" priority="1213" operator="equal">
      <formula>"DEV1"</formula>
    </cfRule>
  </conditionalFormatting>
  <conditionalFormatting sqref="K15">
    <cfRule type="expression" dxfId="1625" priority="1208">
      <formula>$C15="Closed"</formula>
    </cfRule>
    <cfRule type="expression" dxfId="1624" priority="1209">
      <formula>$C15="Finished"</formula>
    </cfRule>
  </conditionalFormatting>
  <conditionalFormatting sqref="E16">
    <cfRule type="expression" dxfId="1623" priority="1204">
      <formula>$C16="Closed"</formula>
    </cfRule>
    <cfRule type="expression" dxfId="1622" priority="1205">
      <formula>$C16="Finished"</formula>
    </cfRule>
  </conditionalFormatting>
  <conditionalFormatting sqref="I16">
    <cfRule type="expression" dxfId="1621" priority="1202">
      <formula>$C16="Closed"</formula>
    </cfRule>
    <cfRule type="expression" dxfId="1620" priority="1203">
      <formula>$C16="Finished"</formula>
    </cfRule>
  </conditionalFormatting>
  <conditionalFormatting sqref="L16:M16 C16 F16:G16">
    <cfRule type="expression" dxfId="1619" priority="1200">
      <formula>$C16="Closed"</formula>
    </cfRule>
    <cfRule type="expression" dxfId="1618" priority="1201">
      <formula>$C16="Finished"</formula>
    </cfRule>
  </conditionalFormatting>
  <conditionalFormatting sqref="J16:K16">
    <cfRule type="expression" dxfId="1617" priority="1198">
      <formula>$C16="Closed"</formula>
    </cfRule>
    <cfRule type="expression" dxfId="1616" priority="1199">
      <formula>$C16="Finished"</formula>
    </cfRule>
  </conditionalFormatting>
  <conditionalFormatting sqref="C16">
    <cfRule type="cellIs" dxfId="1615" priority="1197" operator="equal">
      <formula>"Planning"</formula>
    </cfRule>
  </conditionalFormatting>
  <conditionalFormatting sqref="L16">
    <cfRule type="cellIs" dxfId="1614" priority="1195" operator="equal">
      <formula>"DEV2"</formula>
    </cfRule>
    <cfRule type="cellIs" dxfId="1613" priority="1196" operator="equal">
      <formula>"DEV1"</formula>
    </cfRule>
  </conditionalFormatting>
  <conditionalFormatting sqref="E100">
    <cfRule type="expression" dxfId="1612" priority="1178">
      <formula>$C100="Closed"</formula>
    </cfRule>
    <cfRule type="expression" dxfId="1611" priority="1179">
      <formula>$C100="Finished"</formula>
    </cfRule>
  </conditionalFormatting>
  <conditionalFormatting sqref="C100 J100:M100 F100:H100">
    <cfRule type="expression" dxfId="1610" priority="1176">
      <formula>$C100="Closed"</formula>
    </cfRule>
    <cfRule type="expression" dxfId="1609" priority="1177">
      <formula>$C100="Finished"</formula>
    </cfRule>
  </conditionalFormatting>
  <conditionalFormatting sqref="C100">
    <cfRule type="cellIs" dxfId="1608" priority="1175" operator="equal">
      <formula>"Planning"</formula>
    </cfRule>
  </conditionalFormatting>
  <conditionalFormatting sqref="L100">
    <cfRule type="cellIs" dxfId="1607" priority="1173" operator="equal">
      <formula>"DEV2"</formula>
    </cfRule>
    <cfRule type="cellIs" dxfId="1606" priority="1174" operator="equal">
      <formula>"DEV1"</formula>
    </cfRule>
  </conditionalFormatting>
  <conditionalFormatting sqref="I100">
    <cfRule type="expression" dxfId="1605" priority="1169">
      <formula>$C100="Closed"</formula>
    </cfRule>
    <cfRule type="expression" dxfId="1604" priority="1170">
      <formula>$C100="Finished"</formula>
    </cfRule>
  </conditionalFormatting>
  <conditionalFormatting sqref="I21">
    <cfRule type="expression" dxfId="1603" priority="1167">
      <formula>$C21="Closed"</formula>
    </cfRule>
    <cfRule type="expression" dxfId="1602" priority="1168">
      <formula>$C21="Finished"</formula>
    </cfRule>
  </conditionalFormatting>
  <conditionalFormatting sqref="J21">
    <cfRule type="expression" dxfId="1601" priority="1158">
      <formula>$C21="Closed"</formula>
    </cfRule>
    <cfRule type="expression" dxfId="1600" priority="1159">
      <formula>$C21="Finished"</formula>
    </cfRule>
  </conditionalFormatting>
  <conditionalFormatting sqref="E21">
    <cfRule type="expression" dxfId="1599" priority="1165">
      <formula>$C21="Closed"</formula>
    </cfRule>
    <cfRule type="expression" dxfId="1598" priority="1166">
      <formula>$C21="Finished"</formula>
    </cfRule>
  </conditionalFormatting>
  <conditionalFormatting sqref="L21:M21 C21 F21:G21">
    <cfRule type="expression" dxfId="1597" priority="1163">
      <formula>$C21="Closed"</formula>
    </cfRule>
    <cfRule type="expression" dxfId="1596" priority="1164">
      <formula>$C21="Finished"</formula>
    </cfRule>
  </conditionalFormatting>
  <conditionalFormatting sqref="C21">
    <cfRule type="cellIs" dxfId="1595" priority="1162" operator="equal">
      <formula>"Planning"</formula>
    </cfRule>
  </conditionalFormatting>
  <conditionalFormatting sqref="L21">
    <cfRule type="cellIs" dxfId="1594" priority="1160" operator="equal">
      <formula>"DEV2"</formula>
    </cfRule>
    <cfRule type="cellIs" dxfId="1593" priority="1161" operator="equal">
      <formula>"DEV1"</formula>
    </cfRule>
  </conditionalFormatting>
  <conditionalFormatting sqref="K21">
    <cfRule type="expression" dxfId="1592" priority="1156">
      <formula>$C21="Closed"</formula>
    </cfRule>
    <cfRule type="expression" dxfId="1591" priority="1157">
      <formula>$C21="Finished"</formula>
    </cfRule>
  </conditionalFormatting>
  <conditionalFormatting sqref="I20">
    <cfRule type="expression" dxfId="1590" priority="1152">
      <formula>$C20="Closed"</formula>
    </cfRule>
    <cfRule type="expression" dxfId="1589" priority="1153">
      <formula>$C20="Finished"</formula>
    </cfRule>
  </conditionalFormatting>
  <conditionalFormatting sqref="J20">
    <cfRule type="expression" dxfId="1588" priority="1143">
      <formula>$C20="Closed"</formula>
    </cfRule>
    <cfRule type="expression" dxfId="1587" priority="1144">
      <formula>$C20="Finished"</formula>
    </cfRule>
  </conditionalFormatting>
  <conditionalFormatting sqref="E20">
    <cfRule type="expression" dxfId="1586" priority="1150">
      <formula>$C20="Closed"</formula>
    </cfRule>
    <cfRule type="expression" dxfId="1585" priority="1151">
      <formula>$C20="Finished"</formula>
    </cfRule>
  </conditionalFormatting>
  <conditionalFormatting sqref="L20:M20 C20 F20:G20">
    <cfRule type="expression" dxfId="1584" priority="1148">
      <formula>$C20="Closed"</formula>
    </cfRule>
    <cfRule type="expression" dxfId="1583" priority="1149">
      <formula>$C20="Finished"</formula>
    </cfRule>
  </conditionalFormatting>
  <conditionalFormatting sqref="C20">
    <cfRule type="cellIs" dxfId="1582" priority="1147" operator="equal">
      <formula>"Planning"</formula>
    </cfRule>
  </conditionalFormatting>
  <conditionalFormatting sqref="L20">
    <cfRule type="cellIs" dxfId="1581" priority="1145" operator="equal">
      <formula>"DEV2"</formula>
    </cfRule>
    <cfRule type="cellIs" dxfId="1580" priority="1146" operator="equal">
      <formula>"DEV1"</formula>
    </cfRule>
  </conditionalFormatting>
  <conditionalFormatting sqref="K20">
    <cfRule type="expression" dxfId="1579" priority="1141">
      <formula>$C20="Closed"</formula>
    </cfRule>
    <cfRule type="expression" dxfId="1578" priority="1142">
      <formula>$C20="Finished"</formula>
    </cfRule>
  </conditionalFormatting>
  <conditionalFormatting sqref="I19">
    <cfRule type="expression" dxfId="1577" priority="1137">
      <formula>$C19="Closed"</formula>
    </cfRule>
    <cfRule type="expression" dxfId="1576" priority="1138">
      <formula>$C19="Finished"</formula>
    </cfRule>
  </conditionalFormatting>
  <conditionalFormatting sqref="J19">
    <cfRule type="expression" dxfId="1575" priority="1128">
      <formula>$C19="Closed"</formula>
    </cfRule>
    <cfRule type="expression" dxfId="1574" priority="1129">
      <formula>$C19="Finished"</formula>
    </cfRule>
  </conditionalFormatting>
  <conditionalFormatting sqref="E19">
    <cfRule type="expression" dxfId="1573" priority="1135">
      <formula>$C19="Closed"</formula>
    </cfRule>
    <cfRule type="expression" dxfId="1572" priority="1136">
      <formula>$C19="Finished"</formula>
    </cfRule>
  </conditionalFormatting>
  <conditionalFormatting sqref="L19:M19 C19 F19:G19">
    <cfRule type="expression" dxfId="1571" priority="1133">
      <formula>$C19="Closed"</formula>
    </cfRule>
    <cfRule type="expression" dxfId="1570" priority="1134">
      <formula>$C19="Finished"</formula>
    </cfRule>
  </conditionalFormatting>
  <conditionalFormatting sqref="C19">
    <cfRule type="cellIs" dxfId="1569" priority="1132" operator="equal">
      <formula>"Planning"</formula>
    </cfRule>
  </conditionalFormatting>
  <conditionalFormatting sqref="L19">
    <cfRule type="cellIs" dxfId="1568" priority="1130" operator="equal">
      <formula>"DEV2"</formula>
    </cfRule>
    <cfRule type="cellIs" dxfId="1567" priority="1131" operator="equal">
      <formula>"DEV1"</formula>
    </cfRule>
  </conditionalFormatting>
  <conditionalFormatting sqref="K19">
    <cfRule type="expression" dxfId="1566" priority="1126">
      <formula>$C19="Closed"</formula>
    </cfRule>
    <cfRule type="expression" dxfId="1565" priority="1127">
      <formula>$C19="Finished"</formula>
    </cfRule>
  </conditionalFormatting>
  <conditionalFormatting sqref="I22">
    <cfRule type="expression" dxfId="1564" priority="1122">
      <formula>$C22="Closed"</formula>
    </cfRule>
    <cfRule type="expression" dxfId="1563" priority="1123">
      <formula>$C22="Finished"</formula>
    </cfRule>
  </conditionalFormatting>
  <conditionalFormatting sqref="J22">
    <cfRule type="expression" dxfId="1562" priority="1113">
      <formula>$C22="Closed"</formula>
    </cfRule>
    <cfRule type="expression" dxfId="1561" priority="1114">
      <formula>$C22="Finished"</formula>
    </cfRule>
  </conditionalFormatting>
  <conditionalFormatting sqref="E22">
    <cfRule type="expression" dxfId="1560" priority="1120">
      <formula>$C22="Closed"</formula>
    </cfRule>
    <cfRule type="expression" dxfId="1559" priority="1121">
      <formula>$C22="Finished"</formula>
    </cfRule>
  </conditionalFormatting>
  <conditionalFormatting sqref="L22:M22 C22 F22:G22">
    <cfRule type="expression" dxfId="1558" priority="1118">
      <formula>$C22="Closed"</formula>
    </cfRule>
    <cfRule type="expression" dxfId="1557" priority="1119">
      <formula>$C22="Finished"</formula>
    </cfRule>
  </conditionalFormatting>
  <conditionalFormatting sqref="C22">
    <cfRule type="cellIs" dxfId="1556" priority="1117" operator="equal">
      <formula>"Planning"</formula>
    </cfRule>
  </conditionalFormatting>
  <conditionalFormatting sqref="L22">
    <cfRule type="cellIs" dxfId="1555" priority="1115" operator="equal">
      <formula>"DEV2"</formula>
    </cfRule>
    <cfRule type="cellIs" dxfId="1554" priority="1116" operator="equal">
      <formula>"DEV1"</formula>
    </cfRule>
  </conditionalFormatting>
  <conditionalFormatting sqref="K22">
    <cfRule type="expression" dxfId="1553" priority="1111">
      <formula>$C22="Closed"</formula>
    </cfRule>
    <cfRule type="expression" dxfId="1552" priority="1112">
      <formula>$C22="Finished"</formula>
    </cfRule>
  </conditionalFormatting>
  <conditionalFormatting sqref="L105:M105 C105 E105:I105">
    <cfRule type="expression" dxfId="1551" priority="1107">
      <formula>$C105="Closed"</formula>
    </cfRule>
    <cfRule type="expression" dxfId="1550" priority="1108">
      <formula>$C105="Finished"</formula>
    </cfRule>
  </conditionalFormatting>
  <conditionalFormatting sqref="J105">
    <cfRule type="expression" dxfId="1549" priority="1105">
      <formula>$C105="Closed"</formula>
    </cfRule>
    <cfRule type="expression" dxfId="1548" priority="1106">
      <formula>$C105="Finished"</formula>
    </cfRule>
  </conditionalFormatting>
  <conditionalFormatting sqref="C105">
    <cfRule type="cellIs" dxfId="1547" priority="1104" operator="equal">
      <formula>"Planning"</formula>
    </cfRule>
  </conditionalFormatting>
  <conditionalFormatting sqref="L105">
    <cfRule type="cellIs" dxfId="1546" priority="1102" operator="equal">
      <formula>"DEV2"</formula>
    </cfRule>
    <cfRule type="cellIs" dxfId="1545" priority="1103" operator="equal">
      <formula>"DEV1"</formula>
    </cfRule>
  </conditionalFormatting>
  <conditionalFormatting sqref="K105">
    <cfRule type="expression" dxfId="1544" priority="1100">
      <formula>$C105="Closed"</formula>
    </cfRule>
    <cfRule type="expression" dxfId="1543" priority="1101">
      <formula>$C105="Finished"</formula>
    </cfRule>
  </conditionalFormatting>
  <conditionalFormatting sqref="I24">
    <cfRule type="expression" dxfId="1542" priority="1094">
      <formula>$C24="Closed"</formula>
    </cfRule>
    <cfRule type="expression" dxfId="1541" priority="1095">
      <formula>$C24="Finished"</formula>
    </cfRule>
  </conditionalFormatting>
  <conditionalFormatting sqref="J24">
    <cfRule type="expression" dxfId="1540" priority="1085">
      <formula>$C24="Closed"</formula>
    </cfRule>
    <cfRule type="expression" dxfId="1539" priority="1086">
      <formula>$C24="Finished"</formula>
    </cfRule>
  </conditionalFormatting>
  <conditionalFormatting sqref="E24">
    <cfRule type="expression" dxfId="1538" priority="1092">
      <formula>$C24="Closed"</formula>
    </cfRule>
    <cfRule type="expression" dxfId="1537" priority="1093">
      <formula>$C24="Finished"</formula>
    </cfRule>
  </conditionalFormatting>
  <conditionalFormatting sqref="L24:M24 C24 F24:G24">
    <cfRule type="expression" dxfId="1536" priority="1090">
      <formula>$C24="Closed"</formula>
    </cfRule>
    <cfRule type="expression" dxfId="1535" priority="1091">
      <formula>$C24="Finished"</formula>
    </cfRule>
  </conditionalFormatting>
  <conditionalFormatting sqref="C24">
    <cfRule type="cellIs" dxfId="1534" priority="1089" operator="equal">
      <formula>"Planning"</formula>
    </cfRule>
  </conditionalFormatting>
  <conditionalFormatting sqref="L24">
    <cfRule type="cellIs" dxfId="1533" priority="1087" operator="equal">
      <formula>"DEV2"</formula>
    </cfRule>
    <cfRule type="cellIs" dxfId="1532" priority="1088" operator="equal">
      <formula>"DEV1"</formula>
    </cfRule>
  </conditionalFormatting>
  <conditionalFormatting sqref="K24">
    <cfRule type="expression" dxfId="1531" priority="1083">
      <formula>$C24="Closed"</formula>
    </cfRule>
    <cfRule type="expression" dxfId="1530" priority="1084">
      <formula>$C24="Finished"</formula>
    </cfRule>
  </conditionalFormatting>
  <conditionalFormatting sqref="I23">
    <cfRule type="expression" dxfId="1529" priority="1077">
      <formula>$C23="Closed"</formula>
    </cfRule>
    <cfRule type="expression" dxfId="1528" priority="1078">
      <formula>$C23="Finished"</formula>
    </cfRule>
  </conditionalFormatting>
  <conditionalFormatting sqref="J23">
    <cfRule type="expression" dxfId="1527" priority="1068">
      <formula>$C23="Closed"</formula>
    </cfRule>
    <cfRule type="expression" dxfId="1526" priority="1069">
      <formula>$C23="Finished"</formula>
    </cfRule>
  </conditionalFormatting>
  <conditionalFormatting sqref="E23">
    <cfRule type="expression" dxfId="1525" priority="1075">
      <formula>$C23="Closed"</formula>
    </cfRule>
    <cfRule type="expression" dxfId="1524" priority="1076">
      <formula>$C23="Finished"</formula>
    </cfRule>
  </conditionalFormatting>
  <conditionalFormatting sqref="L23:M23 C23 F23:G23">
    <cfRule type="expression" dxfId="1523" priority="1073">
      <formula>$C23="Closed"</formula>
    </cfRule>
    <cfRule type="expression" dxfId="1522" priority="1074">
      <formula>$C23="Finished"</formula>
    </cfRule>
  </conditionalFormatting>
  <conditionalFormatting sqref="C23">
    <cfRule type="cellIs" dxfId="1521" priority="1072" operator="equal">
      <formula>"Planning"</formula>
    </cfRule>
  </conditionalFormatting>
  <conditionalFormatting sqref="L23">
    <cfRule type="cellIs" dxfId="1520" priority="1070" operator="equal">
      <formula>"DEV2"</formula>
    </cfRule>
    <cfRule type="cellIs" dxfId="1519" priority="1071" operator="equal">
      <formula>"DEV1"</formula>
    </cfRule>
  </conditionalFormatting>
  <conditionalFormatting sqref="K23">
    <cfRule type="expression" dxfId="1518" priority="1066">
      <formula>$C23="Closed"</formula>
    </cfRule>
    <cfRule type="expression" dxfId="1517" priority="1067">
      <formula>$C23="Finished"</formula>
    </cfRule>
  </conditionalFormatting>
  <conditionalFormatting sqref="E76">
    <cfRule type="expression" dxfId="1516" priority="1062">
      <formula>$C76="Closed"</formula>
    </cfRule>
    <cfRule type="expression" dxfId="1515" priority="1063">
      <formula>$C76="Finished"</formula>
    </cfRule>
  </conditionalFormatting>
  <conditionalFormatting sqref="L76 D76 F76:G76 I76">
    <cfRule type="expression" dxfId="1514" priority="1060">
      <formula>$C76="Closed"</formula>
    </cfRule>
    <cfRule type="expression" dxfId="1513" priority="1061">
      <formula>$C76="Finished"</formula>
    </cfRule>
  </conditionalFormatting>
  <conditionalFormatting sqref="L76">
    <cfRule type="cellIs" dxfId="1512" priority="1058" operator="equal">
      <formula>"DEV2"</formula>
    </cfRule>
    <cfRule type="cellIs" dxfId="1511" priority="1059" operator="equal">
      <formula>"DEV1"</formula>
    </cfRule>
  </conditionalFormatting>
  <conditionalFormatting sqref="C76">
    <cfRule type="expression" dxfId="1510" priority="1056">
      <formula>$C76="Closed"</formula>
    </cfRule>
    <cfRule type="expression" dxfId="1509" priority="1057">
      <formula>$C76="Finished"</formula>
    </cfRule>
  </conditionalFormatting>
  <conditionalFormatting sqref="C76">
    <cfRule type="cellIs" dxfId="1508" priority="1055" operator="equal">
      <formula>"Planning"</formula>
    </cfRule>
  </conditionalFormatting>
  <conditionalFormatting sqref="K76">
    <cfRule type="expression" dxfId="1507" priority="1053">
      <formula>$C76="Closed"</formula>
    </cfRule>
    <cfRule type="expression" dxfId="1506" priority="1054">
      <formula>$C76="Finished"</formula>
    </cfRule>
  </conditionalFormatting>
  <conditionalFormatting sqref="J76">
    <cfRule type="expression" dxfId="1505" priority="1051">
      <formula>$C76="Closed"</formula>
    </cfRule>
    <cfRule type="expression" dxfId="1504" priority="1052">
      <formula>$C76="Finished"</formula>
    </cfRule>
  </conditionalFormatting>
  <conditionalFormatting sqref="M76">
    <cfRule type="expression" dxfId="1503" priority="1049">
      <formula>$C76="Closed"</formula>
    </cfRule>
    <cfRule type="expression" dxfId="1502" priority="1050">
      <formula>$C76="Finished"</formula>
    </cfRule>
  </conditionalFormatting>
  <conditionalFormatting sqref="E87">
    <cfRule type="expression" dxfId="1501" priority="1045">
      <formula>$C87="Closed"</formula>
    </cfRule>
    <cfRule type="expression" dxfId="1500" priority="1046">
      <formula>$C87="Finished"</formula>
    </cfRule>
  </conditionalFormatting>
  <conditionalFormatting sqref="L87 D87 F87:G87 I87">
    <cfRule type="expression" dxfId="1499" priority="1043">
      <formula>$C87="Closed"</formula>
    </cfRule>
    <cfRule type="expression" dxfId="1498" priority="1044">
      <formula>$C87="Finished"</formula>
    </cfRule>
  </conditionalFormatting>
  <conditionalFormatting sqref="L87">
    <cfRule type="cellIs" dxfId="1497" priority="1041" operator="equal">
      <formula>"DEV2"</formula>
    </cfRule>
    <cfRule type="cellIs" dxfId="1496" priority="1042" operator="equal">
      <formula>"DEV1"</formula>
    </cfRule>
  </conditionalFormatting>
  <conditionalFormatting sqref="K87">
    <cfRule type="expression" dxfId="1495" priority="1036">
      <formula>$C87="Closed"</formula>
    </cfRule>
    <cfRule type="expression" dxfId="1494" priority="1037">
      <formula>$C87="Finished"</formula>
    </cfRule>
  </conditionalFormatting>
  <conditionalFormatting sqref="J87">
    <cfRule type="expression" dxfId="1493" priority="1034">
      <formula>$C87="Closed"</formula>
    </cfRule>
    <cfRule type="expression" dxfId="1492" priority="1035">
      <formula>$C87="Finished"</formula>
    </cfRule>
  </conditionalFormatting>
  <conditionalFormatting sqref="M87">
    <cfRule type="expression" dxfId="1491" priority="1032">
      <formula>$C87="Closed"</formula>
    </cfRule>
    <cfRule type="expression" dxfId="1490" priority="1033">
      <formula>$C87="Finished"</formula>
    </cfRule>
  </conditionalFormatting>
  <conditionalFormatting sqref="E86">
    <cfRule type="expression" dxfId="1489" priority="1028">
      <formula>$C86="Closed"</formula>
    </cfRule>
    <cfRule type="expression" dxfId="1488" priority="1029">
      <formula>$C86="Finished"</formula>
    </cfRule>
  </conditionalFormatting>
  <conditionalFormatting sqref="L86 D86 F86:G86 I86">
    <cfRule type="expression" dxfId="1487" priority="1026">
      <formula>$C86="Closed"</formula>
    </cfRule>
    <cfRule type="expression" dxfId="1486" priority="1027">
      <formula>$C86="Finished"</formula>
    </cfRule>
  </conditionalFormatting>
  <conditionalFormatting sqref="L86">
    <cfRule type="cellIs" dxfId="1485" priority="1024" operator="equal">
      <formula>"DEV2"</formula>
    </cfRule>
    <cfRule type="cellIs" dxfId="1484" priority="1025" operator="equal">
      <formula>"DEV1"</formula>
    </cfRule>
  </conditionalFormatting>
  <conditionalFormatting sqref="K86">
    <cfRule type="expression" dxfId="1483" priority="1019">
      <formula>$C86="Closed"</formula>
    </cfRule>
    <cfRule type="expression" dxfId="1482" priority="1020">
      <formula>$C86="Finished"</formula>
    </cfRule>
  </conditionalFormatting>
  <conditionalFormatting sqref="J86">
    <cfRule type="expression" dxfId="1481" priority="1017">
      <formula>$C86="Closed"</formula>
    </cfRule>
    <cfRule type="expression" dxfId="1480" priority="1018">
      <formula>$C86="Finished"</formula>
    </cfRule>
  </conditionalFormatting>
  <conditionalFormatting sqref="M86">
    <cfRule type="expression" dxfId="1479" priority="1015">
      <formula>$C86="Closed"</formula>
    </cfRule>
    <cfRule type="expression" dxfId="1478" priority="1016">
      <formula>$C86="Finished"</formula>
    </cfRule>
  </conditionalFormatting>
  <conditionalFormatting sqref="E85">
    <cfRule type="expression" dxfId="1477" priority="1011">
      <formula>$C85="Closed"</formula>
    </cfRule>
    <cfRule type="expression" dxfId="1476" priority="1012">
      <formula>$C85="Finished"</formula>
    </cfRule>
  </conditionalFormatting>
  <conditionalFormatting sqref="L85 D85 F85:G85 I85">
    <cfRule type="expression" dxfId="1475" priority="1009">
      <formula>$C85="Closed"</formula>
    </cfRule>
    <cfRule type="expression" dxfId="1474" priority="1010">
      <formula>$C85="Finished"</formula>
    </cfRule>
  </conditionalFormatting>
  <conditionalFormatting sqref="L85">
    <cfRule type="cellIs" dxfId="1473" priority="1007" operator="equal">
      <formula>"DEV2"</formula>
    </cfRule>
    <cfRule type="cellIs" dxfId="1472" priority="1008" operator="equal">
      <formula>"DEV1"</formula>
    </cfRule>
  </conditionalFormatting>
  <conditionalFormatting sqref="K85">
    <cfRule type="expression" dxfId="1471" priority="1002">
      <formula>$C85="Closed"</formula>
    </cfRule>
    <cfRule type="expression" dxfId="1470" priority="1003">
      <formula>$C85="Finished"</formula>
    </cfRule>
  </conditionalFormatting>
  <conditionalFormatting sqref="J85">
    <cfRule type="expression" dxfId="1469" priority="1000">
      <formula>$C85="Closed"</formula>
    </cfRule>
    <cfRule type="expression" dxfId="1468" priority="1001">
      <formula>$C85="Finished"</formula>
    </cfRule>
  </conditionalFormatting>
  <conditionalFormatting sqref="M85">
    <cfRule type="expression" dxfId="1467" priority="998">
      <formula>$C85="Closed"</formula>
    </cfRule>
    <cfRule type="expression" dxfId="1466" priority="999">
      <formula>$C85="Finished"</formula>
    </cfRule>
  </conditionalFormatting>
  <conditionalFormatting sqref="E84">
    <cfRule type="expression" dxfId="1465" priority="994">
      <formula>$C84="Closed"</formula>
    </cfRule>
    <cfRule type="expression" dxfId="1464" priority="995">
      <formula>$C84="Finished"</formula>
    </cfRule>
  </conditionalFormatting>
  <conditionalFormatting sqref="L84 D84 F84:G84 I84">
    <cfRule type="expression" dxfId="1463" priority="992">
      <formula>$C84="Closed"</formula>
    </cfRule>
    <cfRule type="expression" dxfId="1462" priority="993">
      <formula>$C84="Finished"</formula>
    </cfRule>
  </conditionalFormatting>
  <conditionalFormatting sqref="L84">
    <cfRule type="cellIs" dxfId="1461" priority="990" operator="equal">
      <formula>"DEV2"</formula>
    </cfRule>
    <cfRule type="cellIs" dxfId="1460" priority="991" operator="equal">
      <formula>"DEV1"</formula>
    </cfRule>
  </conditionalFormatting>
  <conditionalFormatting sqref="K84">
    <cfRule type="expression" dxfId="1459" priority="985">
      <formula>$C84="Closed"</formula>
    </cfRule>
    <cfRule type="expression" dxfId="1458" priority="986">
      <formula>$C84="Finished"</formula>
    </cfRule>
  </conditionalFormatting>
  <conditionalFormatting sqref="J84">
    <cfRule type="expression" dxfId="1457" priority="983">
      <formula>$C84="Closed"</formula>
    </cfRule>
    <cfRule type="expression" dxfId="1456" priority="984">
      <formula>$C84="Finished"</formula>
    </cfRule>
  </conditionalFormatting>
  <conditionalFormatting sqref="M84">
    <cfRule type="expression" dxfId="1455" priority="981">
      <formula>$C84="Closed"</formula>
    </cfRule>
    <cfRule type="expression" dxfId="1454" priority="982">
      <formula>$C84="Finished"</formula>
    </cfRule>
  </conditionalFormatting>
  <conditionalFormatting sqref="E83">
    <cfRule type="expression" dxfId="1453" priority="977">
      <formula>$C83="Closed"</formula>
    </cfRule>
    <cfRule type="expression" dxfId="1452" priority="978">
      <formula>$C83="Finished"</formula>
    </cfRule>
  </conditionalFormatting>
  <conditionalFormatting sqref="L83 D83 F83:G83 I83">
    <cfRule type="expression" dxfId="1451" priority="975">
      <formula>$C83="Closed"</formula>
    </cfRule>
    <cfRule type="expression" dxfId="1450" priority="976">
      <formula>$C83="Finished"</formula>
    </cfRule>
  </conditionalFormatting>
  <conditionalFormatting sqref="L83">
    <cfRule type="cellIs" dxfId="1449" priority="973" operator="equal">
      <formula>"DEV2"</formula>
    </cfRule>
    <cfRule type="cellIs" dxfId="1448" priority="974" operator="equal">
      <formula>"DEV1"</formula>
    </cfRule>
  </conditionalFormatting>
  <conditionalFormatting sqref="K83">
    <cfRule type="expression" dxfId="1447" priority="968">
      <formula>$C83="Closed"</formula>
    </cfRule>
    <cfRule type="expression" dxfId="1446" priority="969">
      <formula>$C83="Finished"</formula>
    </cfRule>
  </conditionalFormatting>
  <conditionalFormatting sqref="J83">
    <cfRule type="expression" dxfId="1445" priority="966">
      <formula>$C83="Closed"</formula>
    </cfRule>
    <cfRule type="expression" dxfId="1444" priority="967">
      <formula>$C83="Finished"</formula>
    </cfRule>
  </conditionalFormatting>
  <conditionalFormatting sqref="M83">
    <cfRule type="expression" dxfId="1443" priority="964">
      <formula>$C83="Closed"</formula>
    </cfRule>
    <cfRule type="expression" dxfId="1442" priority="965">
      <formula>$C83="Finished"</formula>
    </cfRule>
  </conditionalFormatting>
  <conditionalFormatting sqref="E82">
    <cfRule type="expression" dxfId="1441" priority="960">
      <formula>$C82="Closed"</formula>
    </cfRule>
    <cfRule type="expression" dxfId="1440" priority="961">
      <formula>$C82="Finished"</formula>
    </cfRule>
  </conditionalFormatting>
  <conditionalFormatting sqref="L82 D82 F82:G82 I82">
    <cfRule type="expression" dxfId="1439" priority="958">
      <formula>$C82="Closed"</formula>
    </cfRule>
    <cfRule type="expression" dxfId="1438" priority="959">
      <formula>$C82="Finished"</formula>
    </cfRule>
  </conditionalFormatting>
  <conditionalFormatting sqref="L82">
    <cfRule type="cellIs" dxfId="1437" priority="956" operator="equal">
      <formula>"DEV2"</formula>
    </cfRule>
    <cfRule type="cellIs" dxfId="1436" priority="957" operator="equal">
      <formula>"DEV1"</formula>
    </cfRule>
  </conditionalFormatting>
  <conditionalFormatting sqref="K82">
    <cfRule type="expression" dxfId="1435" priority="951">
      <formula>$C82="Closed"</formula>
    </cfRule>
    <cfRule type="expression" dxfId="1434" priority="952">
      <formula>$C82="Finished"</formula>
    </cfRule>
  </conditionalFormatting>
  <conditionalFormatting sqref="J82">
    <cfRule type="expression" dxfId="1433" priority="949">
      <formula>$C82="Closed"</formula>
    </cfRule>
    <cfRule type="expression" dxfId="1432" priority="950">
      <formula>$C82="Finished"</formula>
    </cfRule>
  </conditionalFormatting>
  <conditionalFormatting sqref="M82">
    <cfRule type="expression" dxfId="1431" priority="947">
      <formula>$C82="Closed"</formula>
    </cfRule>
    <cfRule type="expression" dxfId="1430" priority="948">
      <formula>$C82="Finished"</formula>
    </cfRule>
  </conditionalFormatting>
  <conditionalFormatting sqref="E81">
    <cfRule type="expression" dxfId="1429" priority="943">
      <formula>$C81="Closed"</formula>
    </cfRule>
    <cfRule type="expression" dxfId="1428" priority="944">
      <formula>$C81="Finished"</formula>
    </cfRule>
  </conditionalFormatting>
  <conditionalFormatting sqref="L81 D81 F81:G81 I81">
    <cfRule type="expression" dxfId="1427" priority="941">
      <formula>$C81="Closed"</formula>
    </cfRule>
    <cfRule type="expression" dxfId="1426" priority="942">
      <formula>$C81="Finished"</formula>
    </cfRule>
  </conditionalFormatting>
  <conditionalFormatting sqref="L81">
    <cfRule type="cellIs" dxfId="1425" priority="939" operator="equal">
      <formula>"DEV2"</formula>
    </cfRule>
    <cfRule type="cellIs" dxfId="1424" priority="940" operator="equal">
      <formula>"DEV1"</formula>
    </cfRule>
  </conditionalFormatting>
  <conditionalFormatting sqref="K81">
    <cfRule type="expression" dxfId="1423" priority="934">
      <formula>$C81="Closed"</formula>
    </cfRule>
    <cfRule type="expression" dxfId="1422" priority="935">
      <formula>$C81="Finished"</formula>
    </cfRule>
  </conditionalFormatting>
  <conditionalFormatting sqref="J81">
    <cfRule type="expression" dxfId="1421" priority="932">
      <formula>$C81="Closed"</formula>
    </cfRule>
    <cfRule type="expression" dxfId="1420" priority="933">
      <formula>$C81="Finished"</formula>
    </cfRule>
  </conditionalFormatting>
  <conditionalFormatting sqref="M81">
    <cfRule type="expression" dxfId="1419" priority="930">
      <formula>$C81="Closed"</formula>
    </cfRule>
    <cfRule type="expression" dxfId="1418" priority="931">
      <formula>$C81="Finished"</formula>
    </cfRule>
  </conditionalFormatting>
  <conditionalFormatting sqref="E80">
    <cfRule type="expression" dxfId="1417" priority="926">
      <formula>$C80="Closed"</formula>
    </cfRule>
    <cfRule type="expression" dxfId="1416" priority="927">
      <formula>$C80="Finished"</formula>
    </cfRule>
  </conditionalFormatting>
  <conditionalFormatting sqref="L80 D80 F80:G80 I80">
    <cfRule type="expression" dxfId="1415" priority="924">
      <formula>$C80="Closed"</formula>
    </cfRule>
    <cfRule type="expression" dxfId="1414" priority="925">
      <formula>$C80="Finished"</formula>
    </cfRule>
  </conditionalFormatting>
  <conditionalFormatting sqref="L80">
    <cfRule type="cellIs" dxfId="1413" priority="922" operator="equal">
      <formula>"DEV2"</formula>
    </cfRule>
    <cfRule type="cellIs" dxfId="1412" priority="923" operator="equal">
      <formula>"DEV1"</formula>
    </cfRule>
  </conditionalFormatting>
  <conditionalFormatting sqref="K80">
    <cfRule type="expression" dxfId="1411" priority="917">
      <formula>$C80="Closed"</formula>
    </cfRule>
    <cfRule type="expression" dxfId="1410" priority="918">
      <formula>$C80="Finished"</formula>
    </cfRule>
  </conditionalFormatting>
  <conditionalFormatting sqref="J80">
    <cfRule type="expression" dxfId="1409" priority="915">
      <formula>$C80="Closed"</formula>
    </cfRule>
    <cfRule type="expression" dxfId="1408" priority="916">
      <formula>$C80="Finished"</formula>
    </cfRule>
  </conditionalFormatting>
  <conditionalFormatting sqref="M80">
    <cfRule type="expression" dxfId="1407" priority="913">
      <formula>$C80="Closed"</formula>
    </cfRule>
    <cfRule type="expression" dxfId="1406" priority="914">
      <formula>$C80="Finished"</formula>
    </cfRule>
  </conditionalFormatting>
  <conditionalFormatting sqref="E79">
    <cfRule type="expression" dxfId="1405" priority="909">
      <formula>$C79="Closed"</formula>
    </cfRule>
    <cfRule type="expression" dxfId="1404" priority="910">
      <formula>$C79="Finished"</formula>
    </cfRule>
  </conditionalFormatting>
  <conditionalFormatting sqref="L79 D79 F79:G79 I79">
    <cfRule type="expression" dxfId="1403" priority="907">
      <formula>$C79="Closed"</formula>
    </cfRule>
    <cfRule type="expression" dxfId="1402" priority="908">
      <formula>$C79="Finished"</formula>
    </cfRule>
  </conditionalFormatting>
  <conditionalFormatting sqref="L79">
    <cfRule type="cellIs" dxfId="1401" priority="905" operator="equal">
      <formula>"DEV2"</formula>
    </cfRule>
    <cfRule type="cellIs" dxfId="1400" priority="906" operator="equal">
      <formula>"DEV1"</formula>
    </cfRule>
  </conditionalFormatting>
  <conditionalFormatting sqref="K79">
    <cfRule type="expression" dxfId="1399" priority="900">
      <formula>$C79="Closed"</formula>
    </cfRule>
    <cfRule type="expression" dxfId="1398" priority="901">
      <formula>$C79="Finished"</formula>
    </cfRule>
  </conditionalFormatting>
  <conditionalFormatting sqref="J79">
    <cfRule type="expression" dxfId="1397" priority="898">
      <formula>$C79="Closed"</formula>
    </cfRule>
    <cfRule type="expression" dxfId="1396" priority="899">
      <formula>$C79="Finished"</formula>
    </cfRule>
  </conditionalFormatting>
  <conditionalFormatting sqref="M79">
    <cfRule type="expression" dxfId="1395" priority="896">
      <formula>$C79="Closed"</formula>
    </cfRule>
    <cfRule type="expression" dxfId="1394" priority="897">
      <formula>$C79="Finished"</formula>
    </cfRule>
  </conditionalFormatting>
  <conditionalFormatting sqref="E78">
    <cfRule type="expression" dxfId="1393" priority="892">
      <formula>$C78="Closed"</formula>
    </cfRule>
    <cfRule type="expression" dxfId="1392" priority="893">
      <formula>$C78="Finished"</formula>
    </cfRule>
  </conditionalFormatting>
  <conditionalFormatting sqref="L78 D78 F78:G78 I78">
    <cfRule type="expression" dxfId="1391" priority="890">
      <formula>$C78="Closed"</formula>
    </cfRule>
    <cfRule type="expression" dxfId="1390" priority="891">
      <formula>$C78="Finished"</formula>
    </cfRule>
  </conditionalFormatting>
  <conditionalFormatting sqref="L78">
    <cfRule type="cellIs" dxfId="1389" priority="888" operator="equal">
      <formula>"DEV2"</formula>
    </cfRule>
    <cfRule type="cellIs" dxfId="1388" priority="889" operator="equal">
      <formula>"DEV1"</formula>
    </cfRule>
  </conditionalFormatting>
  <conditionalFormatting sqref="C78:C88">
    <cfRule type="expression" dxfId="1387" priority="886">
      <formula>$C78="Closed"</formula>
    </cfRule>
    <cfRule type="expression" dxfId="1386" priority="887">
      <formula>$C78="Finished"</formula>
    </cfRule>
  </conditionalFormatting>
  <conditionalFormatting sqref="C78:C88">
    <cfRule type="cellIs" dxfId="1385" priority="885" operator="equal">
      <formula>"Planning"</formula>
    </cfRule>
  </conditionalFormatting>
  <conditionalFormatting sqref="K78">
    <cfRule type="expression" dxfId="1384" priority="883">
      <formula>$C78="Closed"</formula>
    </cfRule>
    <cfRule type="expression" dxfId="1383" priority="884">
      <formula>$C78="Finished"</formula>
    </cfRule>
  </conditionalFormatting>
  <conditionalFormatting sqref="J78">
    <cfRule type="expression" dxfId="1382" priority="881">
      <formula>$C78="Closed"</formula>
    </cfRule>
    <cfRule type="expression" dxfId="1381" priority="882">
      <formula>$C78="Finished"</formula>
    </cfRule>
  </conditionalFormatting>
  <conditionalFormatting sqref="M78">
    <cfRule type="expression" dxfId="1380" priority="879">
      <formula>$C78="Closed"</formula>
    </cfRule>
    <cfRule type="expression" dxfId="1379" priority="880">
      <formula>$C78="Finished"</formula>
    </cfRule>
  </conditionalFormatting>
  <conditionalFormatting sqref="E77">
    <cfRule type="expression" dxfId="1378" priority="875">
      <formula>$C77="Closed"</formula>
    </cfRule>
    <cfRule type="expression" dxfId="1377" priority="876">
      <formula>$C77="Finished"</formula>
    </cfRule>
  </conditionalFormatting>
  <conditionalFormatting sqref="L77 D77 F77:G77 I77">
    <cfRule type="expression" dxfId="1376" priority="873">
      <formula>$C77="Closed"</formula>
    </cfRule>
    <cfRule type="expression" dxfId="1375" priority="874">
      <formula>$C77="Finished"</formula>
    </cfRule>
  </conditionalFormatting>
  <conditionalFormatting sqref="L77">
    <cfRule type="cellIs" dxfId="1374" priority="871" operator="equal">
      <formula>"DEV2"</formula>
    </cfRule>
    <cfRule type="cellIs" dxfId="1373" priority="872" operator="equal">
      <formula>"DEV1"</formula>
    </cfRule>
  </conditionalFormatting>
  <conditionalFormatting sqref="C77">
    <cfRule type="expression" dxfId="1372" priority="869">
      <formula>$C77="Closed"</formula>
    </cfRule>
    <cfRule type="expression" dxfId="1371" priority="870">
      <formula>$C77="Finished"</formula>
    </cfRule>
  </conditionalFormatting>
  <conditionalFormatting sqref="C77">
    <cfRule type="cellIs" dxfId="1370" priority="868" operator="equal">
      <formula>"Planning"</formula>
    </cfRule>
  </conditionalFormatting>
  <conditionalFormatting sqref="K77">
    <cfRule type="expression" dxfId="1369" priority="866">
      <formula>$C77="Closed"</formula>
    </cfRule>
    <cfRule type="expression" dxfId="1368" priority="867">
      <formula>$C77="Finished"</formula>
    </cfRule>
  </conditionalFormatting>
  <conditionalFormatting sqref="J77">
    <cfRule type="expression" dxfId="1367" priority="864">
      <formula>$C77="Closed"</formula>
    </cfRule>
    <cfRule type="expression" dxfId="1366" priority="865">
      <formula>$C77="Finished"</formula>
    </cfRule>
  </conditionalFormatting>
  <conditionalFormatting sqref="M77">
    <cfRule type="expression" dxfId="1365" priority="862">
      <formula>$C77="Closed"</formula>
    </cfRule>
    <cfRule type="expression" dxfId="1364" priority="863">
      <formula>$C77="Finished"</formula>
    </cfRule>
  </conditionalFormatting>
  <conditionalFormatting sqref="C11 E11:G11 I11:M11">
    <cfRule type="expression" dxfId="1363" priority="858">
      <formula>$C11="Closed"</formula>
    </cfRule>
    <cfRule type="expression" dxfId="1362" priority="859">
      <formula>$C11="Finished"</formula>
    </cfRule>
  </conditionalFormatting>
  <conditionalFormatting sqref="C11">
    <cfRule type="cellIs" dxfId="1361" priority="857" operator="equal">
      <formula>"Planning"</formula>
    </cfRule>
  </conditionalFormatting>
  <conditionalFormatting sqref="L11">
    <cfRule type="cellIs" dxfId="1360" priority="855" operator="equal">
      <formula>"DEV2"</formula>
    </cfRule>
    <cfRule type="cellIs" dxfId="1359" priority="856" operator="equal">
      <formula>"DEV1"</formula>
    </cfRule>
  </conditionalFormatting>
  <conditionalFormatting sqref="E30">
    <cfRule type="expression" dxfId="1358" priority="851">
      <formula>$C30="Closed"</formula>
    </cfRule>
    <cfRule type="expression" dxfId="1357" priority="852">
      <formula>$C30="Finished"</formula>
    </cfRule>
  </conditionalFormatting>
  <conditionalFormatting sqref="I30">
    <cfRule type="expression" dxfId="1356" priority="849">
      <formula>$C30="Closed"</formula>
    </cfRule>
    <cfRule type="expression" dxfId="1355" priority="850">
      <formula>$C30="Finished"</formula>
    </cfRule>
  </conditionalFormatting>
  <conditionalFormatting sqref="L30:M30 C30 F30:G30">
    <cfRule type="expression" dxfId="1354" priority="847">
      <formula>$C30="Closed"</formula>
    </cfRule>
    <cfRule type="expression" dxfId="1353" priority="848">
      <formula>$C30="Finished"</formula>
    </cfRule>
  </conditionalFormatting>
  <conditionalFormatting sqref="C30">
    <cfRule type="cellIs" dxfId="1352" priority="846" operator="equal">
      <formula>"Planning"</formula>
    </cfRule>
  </conditionalFormatting>
  <conditionalFormatting sqref="L30">
    <cfRule type="cellIs" dxfId="1351" priority="844" operator="equal">
      <formula>"DEV2"</formula>
    </cfRule>
    <cfRule type="cellIs" dxfId="1350" priority="845" operator="equal">
      <formula>"DEV1"</formula>
    </cfRule>
  </conditionalFormatting>
  <conditionalFormatting sqref="J30">
    <cfRule type="expression" dxfId="1349" priority="842">
      <formula>$C30="Closed"</formula>
    </cfRule>
    <cfRule type="expression" dxfId="1348" priority="843">
      <formula>$C30="Finished"</formula>
    </cfRule>
  </conditionalFormatting>
  <conditionalFormatting sqref="K30">
    <cfRule type="expression" dxfId="1347" priority="840">
      <formula>$C30="Closed"</formula>
    </cfRule>
    <cfRule type="expression" dxfId="1346" priority="841">
      <formula>$C30="Finished"</formula>
    </cfRule>
  </conditionalFormatting>
  <conditionalFormatting sqref="E26">
    <cfRule type="expression" dxfId="1345" priority="834">
      <formula>$C26="Closed"</formula>
    </cfRule>
    <cfRule type="expression" dxfId="1344" priority="835">
      <formula>$C26="Finished"</formula>
    </cfRule>
  </conditionalFormatting>
  <conditionalFormatting sqref="I26">
    <cfRule type="expression" dxfId="1343" priority="832">
      <formula>$C26="Closed"</formula>
    </cfRule>
    <cfRule type="expression" dxfId="1342" priority="833">
      <formula>$C26="Finished"</formula>
    </cfRule>
  </conditionalFormatting>
  <conditionalFormatting sqref="L26:M26 C26 F26:G26">
    <cfRule type="expression" dxfId="1341" priority="830">
      <formula>$C26="Closed"</formula>
    </cfRule>
    <cfRule type="expression" dxfId="1340" priority="831">
      <formula>$C26="Finished"</formula>
    </cfRule>
  </conditionalFormatting>
  <conditionalFormatting sqref="C26">
    <cfRule type="cellIs" dxfId="1339" priority="829" operator="equal">
      <formula>"Planning"</formula>
    </cfRule>
  </conditionalFormatting>
  <conditionalFormatting sqref="L26">
    <cfRule type="cellIs" dxfId="1338" priority="827" operator="equal">
      <formula>"DEV2"</formula>
    </cfRule>
    <cfRule type="cellIs" dxfId="1337" priority="828" operator="equal">
      <formula>"DEV1"</formula>
    </cfRule>
  </conditionalFormatting>
  <conditionalFormatting sqref="K26">
    <cfRule type="expression" dxfId="1336" priority="823">
      <formula>$C26="Closed"</formula>
    </cfRule>
    <cfRule type="expression" dxfId="1335" priority="824">
      <formula>$C26="Finished"</formula>
    </cfRule>
  </conditionalFormatting>
  <conditionalFormatting sqref="B25">
    <cfRule type="expression" dxfId="1334" priority="819">
      <formula>$C25="Closed"</formula>
    </cfRule>
    <cfRule type="expression" dxfId="1333" priority="820">
      <formula>$C25="Finished"</formula>
    </cfRule>
  </conditionalFormatting>
  <conditionalFormatting sqref="E25">
    <cfRule type="expression" dxfId="1332" priority="817">
      <formula>$C25="Closed"</formula>
    </cfRule>
    <cfRule type="expression" dxfId="1331" priority="818">
      <formula>$C25="Finished"</formula>
    </cfRule>
  </conditionalFormatting>
  <conditionalFormatting sqref="I25">
    <cfRule type="expression" dxfId="1330" priority="815">
      <formula>$C25="Closed"</formula>
    </cfRule>
    <cfRule type="expression" dxfId="1329" priority="816">
      <formula>$C25="Finished"</formula>
    </cfRule>
  </conditionalFormatting>
  <conditionalFormatting sqref="L25:M25 C25 F25:G25">
    <cfRule type="expression" dxfId="1328" priority="813">
      <formula>$C25="Closed"</formula>
    </cfRule>
    <cfRule type="expression" dxfId="1327" priority="814">
      <formula>$C25="Finished"</formula>
    </cfRule>
  </conditionalFormatting>
  <conditionalFormatting sqref="C25">
    <cfRule type="cellIs" dxfId="1326" priority="812" operator="equal">
      <formula>"Planning"</formula>
    </cfRule>
  </conditionalFormatting>
  <conditionalFormatting sqref="L25">
    <cfRule type="cellIs" dxfId="1325" priority="810" operator="equal">
      <formula>"DEV2"</formula>
    </cfRule>
    <cfRule type="cellIs" dxfId="1324" priority="811" operator="equal">
      <formula>"DEV1"</formula>
    </cfRule>
  </conditionalFormatting>
  <conditionalFormatting sqref="J25">
    <cfRule type="expression" dxfId="1323" priority="808">
      <formula>$C25="Closed"</formula>
    </cfRule>
    <cfRule type="expression" dxfId="1322" priority="809">
      <formula>$C25="Finished"</formula>
    </cfRule>
  </conditionalFormatting>
  <conditionalFormatting sqref="K25">
    <cfRule type="expression" dxfId="1321" priority="806">
      <formula>$C25="Closed"</formula>
    </cfRule>
    <cfRule type="expression" dxfId="1320" priority="807">
      <formula>$C25="Finished"</formula>
    </cfRule>
  </conditionalFormatting>
  <conditionalFormatting sqref="E28">
    <cfRule type="expression" dxfId="1319" priority="800">
      <formula>$C28="Closed"</formula>
    </cfRule>
    <cfRule type="expression" dxfId="1318" priority="801">
      <formula>$C28="Finished"</formula>
    </cfRule>
  </conditionalFormatting>
  <conditionalFormatting sqref="I28">
    <cfRule type="expression" dxfId="1317" priority="798">
      <formula>$C28="Closed"</formula>
    </cfRule>
    <cfRule type="expression" dxfId="1316" priority="799">
      <formula>$C28="Finished"</formula>
    </cfRule>
  </conditionalFormatting>
  <conditionalFormatting sqref="L28:M28 C28 F28:G28">
    <cfRule type="expression" dxfId="1315" priority="796">
      <formula>$C28="Closed"</formula>
    </cfRule>
    <cfRule type="expression" dxfId="1314" priority="797">
      <formula>$C28="Finished"</formula>
    </cfRule>
  </conditionalFormatting>
  <conditionalFormatting sqref="C28">
    <cfRule type="cellIs" dxfId="1313" priority="795" operator="equal">
      <formula>"Planning"</formula>
    </cfRule>
  </conditionalFormatting>
  <conditionalFormatting sqref="L28">
    <cfRule type="cellIs" dxfId="1312" priority="793" operator="equal">
      <formula>"DEV2"</formula>
    </cfRule>
    <cfRule type="cellIs" dxfId="1311" priority="794" operator="equal">
      <formula>"DEV1"</formula>
    </cfRule>
  </conditionalFormatting>
  <conditionalFormatting sqref="K28">
    <cfRule type="expression" dxfId="1310" priority="789">
      <formula>$C28="Closed"</formula>
    </cfRule>
    <cfRule type="expression" dxfId="1309" priority="790">
      <formula>$C28="Finished"</formula>
    </cfRule>
  </conditionalFormatting>
  <conditionalFormatting sqref="E27">
    <cfRule type="expression" dxfId="1308" priority="783">
      <formula>$C27="Closed"</formula>
    </cfRule>
    <cfRule type="expression" dxfId="1307" priority="784">
      <formula>$C27="Finished"</formula>
    </cfRule>
  </conditionalFormatting>
  <conditionalFormatting sqref="I27">
    <cfRule type="expression" dxfId="1306" priority="781">
      <formula>$C27="Closed"</formula>
    </cfRule>
    <cfRule type="expression" dxfId="1305" priority="782">
      <formula>$C27="Finished"</formula>
    </cfRule>
  </conditionalFormatting>
  <conditionalFormatting sqref="L27:M27 C27 F27:G27">
    <cfRule type="expression" dxfId="1304" priority="779">
      <formula>$C27="Closed"</formula>
    </cfRule>
    <cfRule type="expression" dxfId="1303" priority="780">
      <formula>$C27="Finished"</formula>
    </cfRule>
  </conditionalFormatting>
  <conditionalFormatting sqref="C27">
    <cfRule type="cellIs" dxfId="1302" priority="778" operator="equal">
      <formula>"Planning"</formula>
    </cfRule>
  </conditionalFormatting>
  <conditionalFormatting sqref="L27">
    <cfRule type="cellIs" dxfId="1301" priority="776" operator="equal">
      <formula>"DEV2"</formula>
    </cfRule>
    <cfRule type="cellIs" dxfId="1300" priority="777" operator="equal">
      <formula>"DEV1"</formula>
    </cfRule>
  </conditionalFormatting>
  <conditionalFormatting sqref="J27">
    <cfRule type="expression" dxfId="1299" priority="774">
      <formula>$C27="Closed"</formula>
    </cfRule>
    <cfRule type="expression" dxfId="1298" priority="775">
      <formula>$C27="Finished"</formula>
    </cfRule>
  </conditionalFormatting>
  <conditionalFormatting sqref="K27">
    <cfRule type="expression" dxfId="1297" priority="772">
      <formula>$C27="Closed"</formula>
    </cfRule>
    <cfRule type="expression" dxfId="1296" priority="773">
      <formula>$C27="Finished"</formula>
    </cfRule>
  </conditionalFormatting>
  <conditionalFormatting sqref="J26">
    <cfRule type="expression" dxfId="1295" priority="766">
      <formula>$C26="Closed"</formula>
    </cfRule>
    <cfRule type="expression" dxfId="1294" priority="767">
      <formula>$C26="Finished"</formula>
    </cfRule>
  </conditionalFormatting>
  <conditionalFormatting sqref="J28">
    <cfRule type="expression" dxfId="1293" priority="764">
      <formula>$C28="Closed"</formula>
    </cfRule>
    <cfRule type="expression" dxfId="1292" priority="765">
      <formula>$C28="Finished"</formula>
    </cfRule>
  </conditionalFormatting>
  <conditionalFormatting sqref="K7">
    <cfRule type="expression" dxfId="1291" priority="762">
      <formula>$C7="Closed"</formula>
    </cfRule>
    <cfRule type="expression" dxfId="1290" priority="763">
      <formula>$C7="Finished"</formula>
    </cfRule>
  </conditionalFormatting>
  <conditionalFormatting sqref="E29">
    <cfRule type="expression" dxfId="1289" priority="758">
      <formula>$C29="Closed"</formula>
    </cfRule>
    <cfRule type="expression" dxfId="1288" priority="759">
      <formula>$C29="Finished"</formula>
    </cfRule>
  </conditionalFormatting>
  <conditionalFormatting sqref="I29">
    <cfRule type="expression" dxfId="1287" priority="756">
      <formula>$C29="Closed"</formula>
    </cfRule>
    <cfRule type="expression" dxfId="1286" priority="757">
      <formula>$C29="Finished"</formula>
    </cfRule>
  </conditionalFormatting>
  <conditionalFormatting sqref="L29:M29 C29 F29:G29">
    <cfRule type="expression" dxfId="1285" priority="754">
      <formula>$C29="Closed"</formula>
    </cfRule>
    <cfRule type="expression" dxfId="1284" priority="755">
      <formula>$C29="Finished"</formula>
    </cfRule>
  </conditionalFormatting>
  <conditionalFormatting sqref="C29">
    <cfRule type="cellIs" dxfId="1283" priority="753" operator="equal">
      <formula>"Planning"</formula>
    </cfRule>
  </conditionalFormatting>
  <conditionalFormatting sqref="L29">
    <cfRule type="cellIs" dxfId="1282" priority="751" operator="equal">
      <formula>"DEV2"</formula>
    </cfRule>
    <cfRule type="cellIs" dxfId="1281" priority="752" operator="equal">
      <formula>"DEV1"</formula>
    </cfRule>
  </conditionalFormatting>
  <conditionalFormatting sqref="J29">
    <cfRule type="expression" dxfId="1280" priority="749">
      <formula>$C29="Closed"</formula>
    </cfRule>
    <cfRule type="expression" dxfId="1279" priority="750">
      <formula>$C29="Finished"</formula>
    </cfRule>
  </conditionalFormatting>
  <conditionalFormatting sqref="K29">
    <cfRule type="expression" dxfId="1278" priority="747">
      <formula>$C29="Closed"</formula>
    </cfRule>
    <cfRule type="expression" dxfId="1277" priority="748">
      <formula>$C29="Finished"</formula>
    </cfRule>
  </conditionalFormatting>
  <conditionalFormatting sqref="E31">
    <cfRule type="expression" dxfId="1276" priority="741">
      <formula>$C31="Closed"</formula>
    </cfRule>
    <cfRule type="expression" dxfId="1275" priority="742">
      <formula>$C31="Finished"</formula>
    </cfRule>
  </conditionalFormatting>
  <conditionalFormatting sqref="I31">
    <cfRule type="expression" dxfId="1274" priority="739">
      <formula>$C31="Closed"</formula>
    </cfRule>
    <cfRule type="expression" dxfId="1273" priority="740">
      <formula>$C31="Finished"</formula>
    </cfRule>
  </conditionalFormatting>
  <conditionalFormatting sqref="L31:M31 C31 F31:G31">
    <cfRule type="expression" dxfId="1272" priority="737">
      <formula>$C31="Closed"</formula>
    </cfRule>
    <cfRule type="expression" dxfId="1271" priority="738">
      <formula>$C31="Finished"</formula>
    </cfRule>
  </conditionalFormatting>
  <conditionalFormatting sqref="C31">
    <cfRule type="cellIs" dxfId="1270" priority="736" operator="equal">
      <formula>"Planning"</formula>
    </cfRule>
  </conditionalFormatting>
  <conditionalFormatting sqref="L31">
    <cfRule type="cellIs" dxfId="1269" priority="734" operator="equal">
      <formula>"DEV2"</formula>
    </cfRule>
    <cfRule type="cellIs" dxfId="1268" priority="735" operator="equal">
      <formula>"DEV1"</formula>
    </cfRule>
  </conditionalFormatting>
  <conditionalFormatting sqref="J31">
    <cfRule type="expression" dxfId="1267" priority="732">
      <formula>$C31="Closed"</formula>
    </cfRule>
    <cfRule type="expression" dxfId="1266" priority="733">
      <formula>$C31="Finished"</formula>
    </cfRule>
  </conditionalFormatting>
  <conditionalFormatting sqref="K31">
    <cfRule type="expression" dxfId="1265" priority="730">
      <formula>$C31="Closed"</formula>
    </cfRule>
    <cfRule type="expression" dxfId="1264" priority="731">
      <formula>$C31="Finished"</formula>
    </cfRule>
  </conditionalFormatting>
  <conditionalFormatting sqref="E32">
    <cfRule type="expression" dxfId="1263" priority="724">
      <formula>$C32="Closed"</formula>
    </cfRule>
    <cfRule type="expression" dxfId="1262" priority="725">
      <formula>$C32="Finished"</formula>
    </cfRule>
  </conditionalFormatting>
  <conditionalFormatting sqref="I32">
    <cfRule type="expression" dxfId="1261" priority="722">
      <formula>$C32="Closed"</formula>
    </cfRule>
    <cfRule type="expression" dxfId="1260" priority="723">
      <formula>$C32="Finished"</formula>
    </cfRule>
  </conditionalFormatting>
  <conditionalFormatting sqref="L32:M32 C32 F32:G32">
    <cfRule type="expression" dxfId="1259" priority="720">
      <formula>$C32="Closed"</formula>
    </cfRule>
    <cfRule type="expression" dxfId="1258" priority="721">
      <formula>$C32="Finished"</formula>
    </cfRule>
  </conditionalFormatting>
  <conditionalFormatting sqref="C32">
    <cfRule type="cellIs" dxfId="1257" priority="719" operator="equal">
      <formula>"Planning"</formula>
    </cfRule>
  </conditionalFormatting>
  <conditionalFormatting sqref="L32">
    <cfRule type="cellIs" dxfId="1256" priority="717" operator="equal">
      <formula>"DEV2"</formula>
    </cfRule>
    <cfRule type="cellIs" dxfId="1255" priority="718" operator="equal">
      <formula>"DEV1"</formula>
    </cfRule>
  </conditionalFormatting>
  <conditionalFormatting sqref="J32">
    <cfRule type="expression" dxfId="1254" priority="715">
      <formula>$C32="Closed"</formula>
    </cfRule>
    <cfRule type="expression" dxfId="1253" priority="716">
      <formula>$C32="Finished"</formula>
    </cfRule>
  </conditionalFormatting>
  <conditionalFormatting sqref="K32">
    <cfRule type="expression" dxfId="1252" priority="713">
      <formula>$C32="Closed"</formula>
    </cfRule>
    <cfRule type="expression" dxfId="1251" priority="714">
      <formula>$C32="Finished"</formula>
    </cfRule>
  </conditionalFormatting>
  <conditionalFormatting sqref="E33">
    <cfRule type="expression" dxfId="1250" priority="707">
      <formula>$C33="Closed"</formula>
    </cfRule>
    <cfRule type="expression" dxfId="1249" priority="708">
      <formula>$C33="Finished"</formula>
    </cfRule>
  </conditionalFormatting>
  <conditionalFormatting sqref="I33">
    <cfRule type="expression" dxfId="1248" priority="705">
      <formula>$C33="Closed"</formula>
    </cfRule>
    <cfRule type="expression" dxfId="1247" priority="706">
      <formula>$C33="Finished"</formula>
    </cfRule>
  </conditionalFormatting>
  <conditionalFormatting sqref="L33:M33 C33 F33:G33">
    <cfRule type="expression" dxfId="1246" priority="703">
      <formula>$C33="Closed"</formula>
    </cfRule>
    <cfRule type="expression" dxfId="1245" priority="704">
      <formula>$C33="Finished"</formula>
    </cfRule>
  </conditionalFormatting>
  <conditionalFormatting sqref="C33">
    <cfRule type="cellIs" dxfId="1244" priority="702" operator="equal">
      <formula>"Planning"</formula>
    </cfRule>
  </conditionalFormatting>
  <conditionalFormatting sqref="L33">
    <cfRule type="cellIs" dxfId="1243" priority="700" operator="equal">
      <formula>"DEV2"</formula>
    </cfRule>
    <cfRule type="cellIs" dxfId="1242" priority="701" operator="equal">
      <formula>"DEV1"</formula>
    </cfRule>
  </conditionalFormatting>
  <conditionalFormatting sqref="J33">
    <cfRule type="expression" dxfId="1241" priority="698">
      <formula>$C33="Closed"</formula>
    </cfRule>
    <cfRule type="expression" dxfId="1240" priority="699">
      <formula>$C33="Finished"</formula>
    </cfRule>
  </conditionalFormatting>
  <conditionalFormatting sqref="K33">
    <cfRule type="expression" dxfId="1239" priority="696">
      <formula>$C33="Closed"</formula>
    </cfRule>
    <cfRule type="expression" dxfId="1238" priority="697">
      <formula>$C33="Finished"</formula>
    </cfRule>
  </conditionalFormatting>
  <conditionalFormatting sqref="B17">
    <cfRule type="expression" dxfId="1237" priority="692">
      <formula>$C17="Closed"</formula>
    </cfRule>
    <cfRule type="expression" dxfId="1236" priority="693">
      <formula>$C17="Finished"</formula>
    </cfRule>
  </conditionalFormatting>
  <conditionalFormatting sqref="E17">
    <cfRule type="expression" dxfId="1235" priority="690">
      <formula>$C17="Closed"</formula>
    </cfRule>
    <cfRule type="expression" dxfId="1234" priority="691">
      <formula>$C17="Finished"</formula>
    </cfRule>
  </conditionalFormatting>
  <conditionalFormatting sqref="I17">
    <cfRule type="expression" dxfId="1233" priority="688">
      <formula>$C17="Closed"</formula>
    </cfRule>
    <cfRule type="expression" dxfId="1232" priority="689">
      <formula>$C17="Finished"</formula>
    </cfRule>
  </conditionalFormatting>
  <conditionalFormatting sqref="L17:M17 C17 F17:G17">
    <cfRule type="expression" dxfId="1231" priority="686">
      <formula>$C17="Closed"</formula>
    </cfRule>
    <cfRule type="expression" dxfId="1230" priority="687">
      <formula>$C17="Finished"</formula>
    </cfRule>
  </conditionalFormatting>
  <conditionalFormatting sqref="J17:K17">
    <cfRule type="expression" dxfId="1229" priority="684">
      <formula>$C17="Closed"</formula>
    </cfRule>
    <cfRule type="expression" dxfId="1228" priority="685">
      <formula>$C17="Finished"</formula>
    </cfRule>
  </conditionalFormatting>
  <conditionalFormatting sqref="C17">
    <cfRule type="cellIs" dxfId="1227" priority="683" operator="equal">
      <formula>"Planning"</formula>
    </cfRule>
  </conditionalFormatting>
  <conditionalFormatting sqref="L17">
    <cfRule type="cellIs" dxfId="1226" priority="681" operator="equal">
      <formula>"DEV2"</formula>
    </cfRule>
    <cfRule type="cellIs" dxfId="1225" priority="682" operator="equal">
      <formula>"DEV1"</formula>
    </cfRule>
  </conditionalFormatting>
  <conditionalFormatting sqref="E34">
    <cfRule type="expression" dxfId="1224" priority="677">
      <formula>$C34="Closed"</formula>
    </cfRule>
    <cfRule type="expression" dxfId="1223" priority="678">
      <formula>$C34="Finished"</formula>
    </cfRule>
  </conditionalFormatting>
  <conditionalFormatting sqref="I34">
    <cfRule type="expression" dxfId="1222" priority="675">
      <formula>$C34="Closed"</formula>
    </cfRule>
    <cfRule type="expression" dxfId="1221" priority="676">
      <formula>$C34="Finished"</formula>
    </cfRule>
  </conditionalFormatting>
  <conditionalFormatting sqref="L34:M34 C34 F34:G34">
    <cfRule type="expression" dxfId="1220" priority="673">
      <formula>$C34="Closed"</formula>
    </cfRule>
    <cfRule type="expression" dxfId="1219" priority="674">
      <formula>$C34="Finished"</formula>
    </cfRule>
  </conditionalFormatting>
  <conditionalFormatting sqref="J34:K34">
    <cfRule type="expression" dxfId="1218" priority="671">
      <formula>$C34="Closed"</formula>
    </cfRule>
    <cfRule type="expression" dxfId="1217" priority="672">
      <formula>$C34="Finished"</formula>
    </cfRule>
  </conditionalFormatting>
  <conditionalFormatting sqref="C34">
    <cfRule type="cellIs" dxfId="1216" priority="670" operator="equal">
      <formula>"Planning"</formula>
    </cfRule>
  </conditionalFormatting>
  <conditionalFormatting sqref="L34">
    <cfRule type="cellIs" dxfId="1215" priority="668" operator="equal">
      <formula>"DEV2"</formula>
    </cfRule>
    <cfRule type="cellIs" dxfId="1214" priority="669" operator="equal">
      <formula>"DEV1"</formula>
    </cfRule>
  </conditionalFormatting>
  <conditionalFormatting sqref="I35:I51 I72">
    <cfRule type="expression" dxfId="1213" priority="645">
      <formula>$C35="Closed"</formula>
    </cfRule>
    <cfRule type="expression" dxfId="1212" priority="646">
      <formula>$C35="Finished"</formula>
    </cfRule>
  </conditionalFormatting>
  <conditionalFormatting sqref="E35">
    <cfRule type="expression" dxfId="1211" priority="647">
      <formula>$C35="Closed"</formula>
    </cfRule>
    <cfRule type="expression" dxfId="1210" priority="648">
      <formula>$C35="Finished"</formula>
    </cfRule>
  </conditionalFormatting>
  <conditionalFormatting sqref="J35">
    <cfRule type="expression" dxfId="1209" priority="638">
      <formula>$C35="Closed"</formula>
    </cfRule>
    <cfRule type="expression" dxfId="1208" priority="639">
      <formula>$C35="Finished"</formula>
    </cfRule>
  </conditionalFormatting>
  <conditionalFormatting sqref="K35">
    <cfRule type="expression" dxfId="1207" priority="636">
      <formula>$C35="Closed"</formula>
    </cfRule>
    <cfRule type="expression" dxfId="1206" priority="637">
      <formula>$C35="Finished"</formula>
    </cfRule>
  </conditionalFormatting>
  <conditionalFormatting sqref="L35:M35 C35 F35:G35">
    <cfRule type="expression" dxfId="1205" priority="643">
      <formula>$C35="Closed"</formula>
    </cfRule>
    <cfRule type="expression" dxfId="1204" priority="644">
      <formula>$C35="Finished"</formula>
    </cfRule>
  </conditionalFormatting>
  <conditionalFormatting sqref="C35">
    <cfRule type="cellIs" dxfId="1203" priority="642" operator="equal">
      <formula>"Planning"</formula>
    </cfRule>
  </conditionalFormatting>
  <conditionalFormatting sqref="L35">
    <cfRule type="cellIs" dxfId="1202" priority="640" operator="equal">
      <formula>"DEV2"</formula>
    </cfRule>
    <cfRule type="cellIs" dxfId="1201" priority="641" operator="equal">
      <formula>"DEV1"</formula>
    </cfRule>
  </conditionalFormatting>
  <conditionalFormatting sqref="E36">
    <cfRule type="expression" dxfId="1200" priority="630">
      <formula>$C36="Closed"</formula>
    </cfRule>
    <cfRule type="expression" dxfId="1199" priority="631">
      <formula>$C36="Finished"</formula>
    </cfRule>
  </conditionalFormatting>
  <conditionalFormatting sqref="L36:M36 C36 F36:G36">
    <cfRule type="expression" dxfId="1198" priority="626">
      <formula>$C36="Closed"</formula>
    </cfRule>
    <cfRule type="expression" dxfId="1197" priority="627">
      <formula>$C36="Finished"</formula>
    </cfRule>
  </conditionalFormatting>
  <conditionalFormatting sqref="C36">
    <cfRule type="cellIs" dxfId="1196" priority="625" operator="equal">
      <formula>"Planning"</formula>
    </cfRule>
  </conditionalFormatting>
  <conditionalFormatting sqref="L36">
    <cfRule type="cellIs" dxfId="1195" priority="623" operator="equal">
      <formula>"DEV2"</formula>
    </cfRule>
    <cfRule type="cellIs" dxfId="1194" priority="624" operator="equal">
      <formula>"DEV1"</formula>
    </cfRule>
  </conditionalFormatting>
  <conditionalFormatting sqref="J36">
    <cfRule type="expression" dxfId="1193" priority="621">
      <formula>$C36="Closed"</formula>
    </cfRule>
    <cfRule type="expression" dxfId="1192" priority="622">
      <formula>$C36="Finished"</formula>
    </cfRule>
  </conditionalFormatting>
  <conditionalFormatting sqref="K36">
    <cfRule type="expression" dxfId="1191" priority="619">
      <formula>$C36="Closed"</formula>
    </cfRule>
    <cfRule type="expression" dxfId="1190" priority="620">
      <formula>$C36="Finished"</formula>
    </cfRule>
  </conditionalFormatting>
  <conditionalFormatting sqref="E37">
    <cfRule type="expression" dxfId="1189" priority="613">
      <formula>$C37="Closed"</formula>
    </cfRule>
    <cfRule type="expression" dxfId="1188" priority="614">
      <formula>$C37="Finished"</formula>
    </cfRule>
  </conditionalFormatting>
  <conditionalFormatting sqref="L37:M37 C37 F37:G37">
    <cfRule type="expression" dxfId="1187" priority="609">
      <formula>$C37="Closed"</formula>
    </cfRule>
    <cfRule type="expression" dxfId="1186" priority="610">
      <formula>$C37="Finished"</formula>
    </cfRule>
  </conditionalFormatting>
  <conditionalFormatting sqref="C37">
    <cfRule type="cellIs" dxfId="1185" priority="608" operator="equal">
      <formula>"Planning"</formula>
    </cfRule>
  </conditionalFormatting>
  <conditionalFormatting sqref="L37">
    <cfRule type="cellIs" dxfId="1184" priority="606" operator="equal">
      <formula>"DEV2"</formula>
    </cfRule>
    <cfRule type="cellIs" dxfId="1183" priority="607" operator="equal">
      <formula>"DEV1"</formula>
    </cfRule>
  </conditionalFormatting>
  <conditionalFormatting sqref="J37">
    <cfRule type="expression" dxfId="1182" priority="604">
      <formula>$C37="Closed"</formula>
    </cfRule>
    <cfRule type="expression" dxfId="1181" priority="605">
      <formula>$C37="Finished"</formula>
    </cfRule>
  </conditionalFormatting>
  <conditionalFormatting sqref="K37">
    <cfRule type="expression" dxfId="1180" priority="602">
      <formula>$C37="Closed"</formula>
    </cfRule>
    <cfRule type="expression" dxfId="1179" priority="603">
      <formula>$C37="Finished"</formula>
    </cfRule>
  </conditionalFormatting>
  <conditionalFormatting sqref="E38">
    <cfRule type="expression" dxfId="1178" priority="596">
      <formula>$C38="Closed"</formula>
    </cfRule>
    <cfRule type="expression" dxfId="1177" priority="597">
      <formula>$C38="Finished"</formula>
    </cfRule>
  </conditionalFormatting>
  <conditionalFormatting sqref="L38:M38 C38 F38:G38">
    <cfRule type="expression" dxfId="1176" priority="592">
      <formula>$C38="Closed"</formula>
    </cfRule>
    <cfRule type="expression" dxfId="1175" priority="593">
      <formula>$C38="Finished"</formula>
    </cfRule>
  </conditionalFormatting>
  <conditionalFormatting sqref="C38">
    <cfRule type="cellIs" dxfId="1174" priority="591" operator="equal">
      <formula>"Planning"</formula>
    </cfRule>
  </conditionalFormatting>
  <conditionalFormatting sqref="L38">
    <cfRule type="cellIs" dxfId="1173" priority="589" operator="equal">
      <formula>"DEV2"</formula>
    </cfRule>
    <cfRule type="cellIs" dxfId="1172" priority="590" operator="equal">
      <formula>"DEV1"</formula>
    </cfRule>
  </conditionalFormatting>
  <conditionalFormatting sqref="J38">
    <cfRule type="expression" dxfId="1171" priority="587">
      <formula>$C38="Closed"</formula>
    </cfRule>
    <cfRule type="expression" dxfId="1170" priority="588">
      <formula>$C38="Finished"</formula>
    </cfRule>
  </conditionalFormatting>
  <conditionalFormatting sqref="K38">
    <cfRule type="expression" dxfId="1169" priority="585">
      <formula>$C38="Closed"</formula>
    </cfRule>
    <cfRule type="expression" dxfId="1168" priority="586">
      <formula>$C38="Finished"</formula>
    </cfRule>
  </conditionalFormatting>
  <conditionalFormatting sqref="E39">
    <cfRule type="expression" dxfId="1167" priority="579">
      <formula>$C39="Closed"</formula>
    </cfRule>
    <cfRule type="expression" dxfId="1166" priority="580">
      <formula>$C39="Finished"</formula>
    </cfRule>
  </conditionalFormatting>
  <conditionalFormatting sqref="L39:M39 C39 F39:G39">
    <cfRule type="expression" dxfId="1165" priority="575">
      <formula>$C39="Closed"</formula>
    </cfRule>
    <cfRule type="expression" dxfId="1164" priority="576">
      <formula>$C39="Finished"</formula>
    </cfRule>
  </conditionalFormatting>
  <conditionalFormatting sqref="C39">
    <cfRule type="cellIs" dxfId="1163" priority="574" operator="equal">
      <formula>"Planning"</formula>
    </cfRule>
  </conditionalFormatting>
  <conditionalFormatting sqref="L39">
    <cfRule type="cellIs" dxfId="1162" priority="572" operator="equal">
      <formula>"DEV2"</formula>
    </cfRule>
    <cfRule type="cellIs" dxfId="1161" priority="573" operator="equal">
      <formula>"DEV1"</formula>
    </cfRule>
  </conditionalFormatting>
  <conditionalFormatting sqref="J39">
    <cfRule type="expression" dxfId="1160" priority="570">
      <formula>$C39="Closed"</formula>
    </cfRule>
    <cfRule type="expression" dxfId="1159" priority="571">
      <formula>$C39="Finished"</formula>
    </cfRule>
  </conditionalFormatting>
  <conditionalFormatting sqref="K39">
    <cfRule type="expression" dxfId="1158" priority="568">
      <formula>$C39="Closed"</formula>
    </cfRule>
    <cfRule type="expression" dxfId="1157" priority="569">
      <formula>$C39="Finished"</formula>
    </cfRule>
  </conditionalFormatting>
  <conditionalFormatting sqref="E40">
    <cfRule type="expression" dxfId="1156" priority="562">
      <formula>$C40="Closed"</formula>
    </cfRule>
    <cfRule type="expression" dxfId="1155" priority="563">
      <formula>$C40="Finished"</formula>
    </cfRule>
  </conditionalFormatting>
  <conditionalFormatting sqref="L40:M40 C40 F40:G40">
    <cfRule type="expression" dxfId="1154" priority="558">
      <formula>$C40="Closed"</formula>
    </cfRule>
    <cfRule type="expression" dxfId="1153" priority="559">
      <formula>$C40="Finished"</formula>
    </cfRule>
  </conditionalFormatting>
  <conditionalFormatting sqref="C40">
    <cfRule type="cellIs" dxfId="1152" priority="557" operator="equal">
      <formula>"Planning"</formula>
    </cfRule>
  </conditionalFormatting>
  <conditionalFormatting sqref="L40">
    <cfRule type="cellIs" dxfId="1151" priority="555" operator="equal">
      <formula>"DEV2"</formula>
    </cfRule>
    <cfRule type="cellIs" dxfId="1150" priority="556" operator="equal">
      <formula>"DEV1"</formula>
    </cfRule>
  </conditionalFormatting>
  <conditionalFormatting sqref="J40">
    <cfRule type="expression" dxfId="1149" priority="553">
      <formula>$C40="Closed"</formula>
    </cfRule>
    <cfRule type="expression" dxfId="1148" priority="554">
      <formula>$C40="Finished"</formula>
    </cfRule>
  </conditionalFormatting>
  <conditionalFormatting sqref="K40">
    <cfRule type="expression" dxfId="1147" priority="551">
      <formula>$C40="Closed"</formula>
    </cfRule>
    <cfRule type="expression" dxfId="1146" priority="552">
      <formula>$C40="Finished"</formula>
    </cfRule>
  </conditionalFormatting>
  <conditionalFormatting sqref="E41">
    <cfRule type="expression" dxfId="1145" priority="545">
      <formula>$C41="Closed"</formula>
    </cfRule>
    <cfRule type="expression" dxfId="1144" priority="546">
      <formula>$C41="Finished"</formula>
    </cfRule>
  </conditionalFormatting>
  <conditionalFormatting sqref="L41:M41 C41 F41:G41">
    <cfRule type="expression" dxfId="1143" priority="541">
      <formula>$C41="Closed"</formula>
    </cfRule>
    <cfRule type="expression" dxfId="1142" priority="542">
      <formula>$C41="Finished"</formula>
    </cfRule>
  </conditionalFormatting>
  <conditionalFormatting sqref="C41">
    <cfRule type="cellIs" dxfId="1141" priority="540" operator="equal">
      <formula>"Planning"</formula>
    </cfRule>
  </conditionalFormatting>
  <conditionalFormatting sqref="L41">
    <cfRule type="cellIs" dxfId="1140" priority="538" operator="equal">
      <formula>"DEV2"</formula>
    </cfRule>
    <cfRule type="cellIs" dxfId="1139" priority="539" operator="equal">
      <formula>"DEV1"</formula>
    </cfRule>
  </conditionalFormatting>
  <conditionalFormatting sqref="J41">
    <cfRule type="expression" dxfId="1138" priority="536">
      <formula>$C41="Closed"</formula>
    </cfRule>
    <cfRule type="expression" dxfId="1137" priority="537">
      <formula>$C41="Finished"</formula>
    </cfRule>
  </conditionalFormatting>
  <conditionalFormatting sqref="K41">
    <cfRule type="expression" dxfId="1136" priority="534">
      <formula>$C41="Closed"</formula>
    </cfRule>
    <cfRule type="expression" dxfId="1135" priority="535">
      <formula>$C41="Finished"</formula>
    </cfRule>
  </conditionalFormatting>
  <conditionalFormatting sqref="E42">
    <cfRule type="expression" dxfId="1134" priority="528">
      <formula>$C42="Closed"</formula>
    </cfRule>
    <cfRule type="expression" dxfId="1133" priority="529">
      <formula>$C42="Finished"</formula>
    </cfRule>
  </conditionalFormatting>
  <conditionalFormatting sqref="L42:M42 C42 F42:G42">
    <cfRule type="expression" dxfId="1132" priority="524">
      <formula>$C42="Closed"</formula>
    </cfRule>
    <cfRule type="expression" dxfId="1131" priority="525">
      <formula>$C42="Finished"</formula>
    </cfRule>
  </conditionalFormatting>
  <conditionalFormatting sqref="C42">
    <cfRule type="cellIs" dxfId="1130" priority="523" operator="equal">
      <formula>"Planning"</formula>
    </cfRule>
  </conditionalFormatting>
  <conditionalFormatting sqref="L42">
    <cfRule type="cellIs" dxfId="1129" priority="521" operator="equal">
      <formula>"DEV2"</formula>
    </cfRule>
    <cfRule type="cellIs" dxfId="1128" priority="522" operator="equal">
      <formula>"DEV1"</formula>
    </cfRule>
  </conditionalFormatting>
  <conditionalFormatting sqref="J42">
    <cfRule type="expression" dxfId="1127" priority="519">
      <formula>$C42="Closed"</formula>
    </cfRule>
    <cfRule type="expression" dxfId="1126" priority="520">
      <formula>$C42="Finished"</formula>
    </cfRule>
  </conditionalFormatting>
  <conditionalFormatting sqref="K42">
    <cfRule type="expression" dxfId="1125" priority="517">
      <formula>$C42="Closed"</formula>
    </cfRule>
    <cfRule type="expression" dxfId="1124" priority="518">
      <formula>$C42="Finished"</formula>
    </cfRule>
  </conditionalFormatting>
  <conditionalFormatting sqref="E43">
    <cfRule type="expression" dxfId="1123" priority="511">
      <formula>$C43="Closed"</formula>
    </cfRule>
    <cfRule type="expression" dxfId="1122" priority="512">
      <formula>$C43="Finished"</formula>
    </cfRule>
  </conditionalFormatting>
  <conditionalFormatting sqref="L43:M43 C43 F43:G43">
    <cfRule type="expression" dxfId="1121" priority="507">
      <formula>$C43="Closed"</formula>
    </cfRule>
    <cfRule type="expression" dxfId="1120" priority="508">
      <formula>$C43="Finished"</formula>
    </cfRule>
  </conditionalFormatting>
  <conditionalFormatting sqref="C43">
    <cfRule type="cellIs" dxfId="1119" priority="506" operator="equal">
      <formula>"Planning"</formula>
    </cfRule>
  </conditionalFormatting>
  <conditionalFormatting sqref="L43">
    <cfRule type="cellIs" dxfId="1118" priority="504" operator="equal">
      <formula>"DEV2"</formula>
    </cfRule>
    <cfRule type="cellIs" dxfId="1117" priority="505" operator="equal">
      <formula>"DEV1"</formula>
    </cfRule>
  </conditionalFormatting>
  <conditionalFormatting sqref="J43">
    <cfRule type="expression" dxfId="1116" priority="502">
      <formula>$C43="Closed"</formula>
    </cfRule>
    <cfRule type="expression" dxfId="1115" priority="503">
      <formula>$C43="Finished"</formula>
    </cfRule>
  </conditionalFormatting>
  <conditionalFormatting sqref="K43">
    <cfRule type="expression" dxfId="1114" priority="500">
      <formula>$C43="Closed"</formula>
    </cfRule>
    <cfRule type="expression" dxfId="1113" priority="501">
      <formula>$C43="Finished"</formula>
    </cfRule>
  </conditionalFormatting>
  <conditionalFormatting sqref="E44">
    <cfRule type="expression" dxfId="1112" priority="494">
      <formula>$C44="Closed"</formula>
    </cfRule>
    <cfRule type="expression" dxfId="1111" priority="495">
      <formula>$C44="Finished"</formula>
    </cfRule>
  </conditionalFormatting>
  <conditionalFormatting sqref="L44:M44 C44 F44:G44">
    <cfRule type="expression" dxfId="1110" priority="490">
      <formula>$C44="Closed"</formula>
    </cfRule>
    <cfRule type="expression" dxfId="1109" priority="491">
      <formula>$C44="Finished"</formula>
    </cfRule>
  </conditionalFormatting>
  <conditionalFormatting sqref="C44">
    <cfRule type="cellIs" dxfId="1108" priority="489" operator="equal">
      <formula>"Planning"</formula>
    </cfRule>
  </conditionalFormatting>
  <conditionalFormatting sqref="L44">
    <cfRule type="cellIs" dxfId="1107" priority="487" operator="equal">
      <formula>"DEV2"</formula>
    </cfRule>
    <cfRule type="cellIs" dxfId="1106" priority="488" operator="equal">
      <formula>"DEV1"</formula>
    </cfRule>
  </conditionalFormatting>
  <conditionalFormatting sqref="J44">
    <cfRule type="expression" dxfId="1105" priority="485">
      <formula>$C44="Closed"</formula>
    </cfRule>
    <cfRule type="expression" dxfId="1104" priority="486">
      <formula>$C44="Finished"</formula>
    </cfRule>
  </conditionalFormatting>
  <conditionalFormatting sqref="K44">
    <cfRule type="expression" dxfId="1103" priority="483">
      <formula>$C44="Closed"</formula>
    </cfRule>
    <cfRule type="expression" dxfId="1102" priority="484">
      <formula>$C44="Finished"</formula>
    </cfRule>
  </conditionalFormatting>
  <conditionalFormatting sqref="E45">
    <cfRule type="expression" dxfId="1101" priority="477">
      <formula>$C45="Closed"</formula>
    </cfRule>
    <cfRule type="expression" dxfId="1100" priority="478">
      <formula>$C45="Finished"</formula>
    </cfRule>
  </conditionalFormatting>
  <conditionalFormatting sqref="L45:M45 C45 F45:G45">
    <cfRule type="expression" dxfId="1099" priority="473">
      <formula>$C45="Closed"</formula>
    </cfRule>
    <cfRule type="expression" dxfId="1098" priority="474">
      <formula>$C45="Finished"</formula>
    </cfRule>
  </conditionalFormatting>
  <conditionalFormatting sqref="C45">
    <cfRule type="cellIs" dxfId="1097" priority="472" operator="equal">
      <formula>"Planning"</formula>
    </cfRule>
  </conditionalFormatting>
  <conditionalFormatting sqref="L45">
    <cfRule type="cellIs" dxfId="1096" priority="470" operator="equal">
      <formula>"DEV2"</formula>
    </cfRule>
    <cfRule type="cellIs" dxfId="1095" priority="471" operator="equal">
      <formula>"DEV1"</formula>
    </cfRule>
  </conditionalFormatting>
  <conditionalFormatting sqref="J45">
    <cfRule type="expression" dxfId="1094" priority="468">
      <formula>$C45="Closed"</formula>
    </cfRule>
    <cfRule type="expression" dxfId="1093" priority="469">
      <formula>$C45="Finished"</formula>
    </cfRule>
  </conditionalFormatting>
  <conditionalFormatting sqref="K45">
    <cfRule type="expression" dxfId="1092" priority="466">
      <formula>$C45="Closed"</formula>
    </cfRule>
    <cfRule type="expression" dxfId="1091" priority="467">
      <formula>$C45="Finished"</formula>
    </cfRule>
  </conditionalFormatting>
  <conditionalFormatting sqref="E46">
    <cfRule type="expression" dxfId="1090" priority="460">
      <formula>$C46="Closed"</formula>
    </cfRule>
    <cfRule type="expression" dxfId="1089" priority="461">
      <formula>$C46="Finished"</formula>
    </cfRule>
  </conditionalFormatting>
  <conditionalFormatting sqref="L46:M46 C46 F46:G46">
    <cfRule type="expression" dxfId="1088" priority="456">
      <formula>$C46="Closed"</formula>
    </cfRule>
    <cfRule type="expression" dxfId="1087" priority="457">
      <formula>$C46="Finished"</formula>
    </cfRule>
  </conditionalFormatting>
  <conditionalFormatting sqref="C46">
    <cfRule type="cellIs" dxfId="1086" priority="455" operator="equal">
      <formula>"Planning"</formula>
    </cfRule>
  </conditionalFormatting>
  <conditionalFormatting sqref="L46">
    <cfRule type="cellIs" dxfId="1085" priority="453" operator="equal">
      <formula>"DEV2"</formula>
    </cfRule>
    <cfRule type="cellIs" dxfId="1084" priority="454" operator="equal">
      <formula>"DEV1"</formula>
    </cfRule>
  </conditionalFormatting>
  <conditionalFormatting sqref="J46">
    <cfRule type="expression" dxfId="1083" priority="451">
      <formula>$C46="Closed"</formula>
    </cfRule>
    <cfRule type="expression" dxfId="1082" priority="452">
      <formula>$C46="Finished"</formula>
    </cfRule>
  </conditionalFormatting>
  <conditionalFormatting sqref="K46">
    <cfRule type="expression" dxfId="1081" priority="449">
      <formula>$C46="Closed"</formula>
    </cfRule>
    <cfRule type="expression" dxfId="1080" priority="450">
      <formula>$C46="Finished"</formula>
    </cfRule>
  </conditionalFormatting>
  <conditionalFormatting sqref="E47">
    <cfRule type="expression" dxfId="1079" priority="443">
      <formula>$C47="Closed"</formula>
    </cfRule>
    <cfRule type="expression" dxfId="1078" priority="444">
      <formula>$C47="Finished"</formula>
    </cfRule>
  </conditionalFormatting>
  <conditionalFormatting sqref="L47:M47 C47 F47:G47">
    <cfRule type="expression" dxfId="1077" priority="439">
      <formula>$C47="Closed"</formula>
    </cfRule>
    <cfRule type="expression" dxfId="1076" priority="440">
      <formula>$C47="Finished"</formula>
    </cfRule>
  </conditionalFormatting>
  <conditionalFormatting sqref="C47">
    <cfRule type="cellIs" dxfId="1075" priority="438" operator="equal">
      <formula>"Planning"</formula>
    </cfRule>
  </conditionalFormatting>
  <conditionalFormatting sqref="L47">
    <cfRule type="cellIs" dxfId="1074" priority="436" operator="equal">
      <formula>"DEV2"</formula>
    </cfRule>
    <cfRule type="cellIs" dxfId="1073" priority="437" operator="equal">
      <formula>"DEV1"</formula>
    </cfRule>
  </conditionalFormatting>
  <conditionalFormatting sqref="J47">
    <cfRule type="expression" dxfId="1072" priority="434">
      <formula>$C47="Closed"</formula>
    </cfRule>
    <cfRule type="expression" dxfId="1071" priority="435">
      <formula>$C47="Finished"</formula>
    </cfRule>
  </conditionalFormatting>
  <conditionalFormatting sqref="K47">
    <cfRule type="expression" dxfId="1070" priority="432">
      <formula>$C47="Closed"</formula>
    </cfRule>
    <cfRule type="expression" dxfId="1069" priority="433">
      <formula>$C47="Finished"</formula>
    </cfRule>
  </conditionalFormatting>
  <conditionalFormatting sqref="E48">
    <cfRule type="expression" dxfId="1068" priority="426">
      <formula>$C48="Closed"</formula>
    </cfRule>
    <cfRule type="expression" dxfId="1067" priority="427">
      <formula>$C48="Finished"</formula>
    </cfRule>
  </conditionalFormatting>
  <conditionalFormatting sqref="L48:M48 C48 F48:G48">
    <cfRule type="expression" dxfId="1066" priority="422">
      <formula>$C48="Closed"</formula>
    </cfRule>
    <cfRule type="expression" dxfId="1065" priority="423">
      <formula>$C48="Finished"</formula>
    </cfRule>
  </conditionalFormatting>
  <conditionalFormatting sqref="C48">
    <cfRule type="cellIs" dxfId="1064" priority="421" operator="equal">
      <formula>"Planning"</formula>
    </cfRule>
  </conditionalFormatting>
  <conditionalFormatting sqref="L48">
    <cfRule type="cellIs" dxfId="1063" priority="419" operator="equal">
      <formula>"DEV2"</formula>
    </cfRule>
    <cfRule type="cellIs" dxfId="1062" priority="420" operator="equal">
      <formula>"DEV1"</formula>
    </cfRule>
  </conditionalFormatting>
  <conditionalFormatting sqref="J48">
    <cfRule type="expression" dxfId="1061" priority="417">
      <formula>$C48="Closed"</formula>
    </cfRule>
    <cfRule type="expression" dxfId="1060" priority="418">
      <formula>$C48="Finished"</formula>
    </cfRule>
  </conditionalFormatting>
  <conditionalFormatting sqref="K48">
    <cfRule type="expression" dxfId="1059" priority="415">
      <formula>$C48="Closed"</formula>
    </cfRule>
    <cfRule type="expression" dxfId="1058" priority="416">
      <formula>$C48="Finished"</formula>
    </cfRule>
  </conditionalFormatting>
  <conditionalFormatting sqref="E49:E50">
    <cfRule type="expression" dxfId="1057" priority="409">
      <formula>$C49="Closed"</formula>
    </cfRule>
    <cfRule type="expression" dxfId="1056" priority="410">
      <formula>$C49="Finished"</formula>
    </cfRule>
  </conditionalFormatting>
  <conditionalFormatting sqref="L49:M50 C49:C50 F49:G50">
    <cfRule type="expression" dxfId="1055" priority="405">
      <formula>$C49="Closed"</formula>
    </cfRule>
    <cfRule type="expression" dxfId="1054" priority="406">
      <formula>$C49="Finished"</formula>
    </cfRule>
  </conditionalFormatting>
  <conditionalFormatting sqref="C49:C50">
    <cfRule type="cellIs" dxfId="1053" priority="404" operator="equal">
      <formula>"Planning"</formula>
    </cfRule>
  </conditionalFormatting>
  <conditionalFormatting sqref="L49:L50">
    <cfRule type="cellIs" dxfId="1052" priority="402" operator="equal">
      <formula>"DEV2"</formula>
    </cfRule>
    <cfRule type="cellIs" dxfId="1051" priority="403" operator="equal">
      <formula>"DEV1"</formula>
    </cfRule>
  </conditionalFormatting>
  <conditionalFormatting sqref="J49:J50">
    <cfRule type="expression" dxfId="1050" priority="400">
      <formula>$C49="Closed"</formula>
    </cfRule>
    <cfRule type="expression" dxfId="1049" priority="401">
      <formula>$C49="Finished"</formula>
    </cfRule>
  </conditionalFormatting>
  <conditionalFormatting sqref="K49:K50">
    <cfRule type="expression" dxfId="1048" priority="398">
      <formula>$C49="Closed"</formula>
    </cfRule>
    <cfRule type="expression" dxfId="1047" priority="399">
      <formula>$C49="Finished"</formula>
    </cfRule>
  </conditionalFormatting>
  <conditionalFormatting sqref="E51">
    <cfRule type="expression" dxfId="1046" priority="392">
      <formula>$C51="Closed"</formula>
    </cfRule>
    <cfRule type="expression" dxfId="1045" priority="393">
      <formula>$C51="Finished"</formula>
    </cfRule>
  </conditionalFormatting>
  <conditionalFormatting sqref="L52:M52 C52 F52:G52">
    <cfRule type="expression" dxfId="1044" priority="373">
      <formula>$C52="Closed"</formula>
    </cfRule>
    <cfRule type="expression" dxfId="1043" priority="374">
      <formula>$C52="Finished"</formula>
    </cfRule>
  </conditionalFormatting>
  <conditionalFormatting sqref="L51:M51 C51 F51:G51">
    <cfRule type="expression" dxfId="1042" priority="388">
      <formula>$C51="Closed"</formula>
    </cfRule>
    <cfRule type="expression" dxfId="1041" priority="389">
      <formula>$C51="Finished"</formula>
    </cfRule>
  </conditionalFormatting>
  <conditionalFormatting sqref="C51">
    <cfRule type="cellIs" dxfId="1040" priority="387" operator="equal">
      <formula>"Planning"</formula>
    </cfRule>
  </conditionalFormatting>
  <conditionalFormatting sqref="L51">
    <cfRule type="cellIs" dxfId="1039" priority="385" operator="equal">
      <formula>"DEV2"</formula>
    </cfRule>
    <cfRule type="cellIs" dxfId="1038" priority="386" operator="equal">
      <formula>"DEV1"</formula>
    </cfRule>
  </conditionalFormatting>
  <conditionalFormatting sqref="J51">
    <cfRule type="expression" dxfId="1037" priority="383">
      <formula>$C51="Closed"</formula>
    </cfRule>
    <cfRule type="expression" dxfId="1036" priority="384">
      <formula>$C51="Finished"</formula>
    </cfRule>
  </conditionalFormatting>
  <conditionalFormatting sqref="K51">
    <cfRule type="expression" dxfId="1035" priority="381">
      <formula>$C51="Closed"</formula>
    </cfRule>
    <cfRule type="expression" dxfId="1034" priority="382">
      <formula>$C51="Finished"</formula>
    </cfRule>
  </conditionalFormatting>
  <conditionalFormatting sqref="E52">
    <cfRule type="expression" dxfId="1033" priority="375">
      <formula>$C52="Closed"</formula>
    </cfRule>
    <cfRule type="expression" dxfId="1032" priority="376">
      <formula>$C52="Finished"</formula>
    </cfRule>
  </conditionalFormatting>
  <conditionalFormatting sqref="C52">
    <cfRule type="cellIs" dxfId="1031" priority="372" operator="equal">
      <formula>"Planning"</formula>
    </cfRule>
  </conditionalFormatting>
  <conditionalFormatting sqref="L52">
    <cfRule type="cellIs" dxfId="1030" priority="370" operator="equal">
      <formula>"DEV2"</formula>
    </cfRule>
    <cfRule type="cellIs" dxfId="1029" priority="371" operator="equal">
      <formula>"DEV1"</formula>
    </cfRule>
  </conditionalFormatting>
  <conditionalFormatting sqref="J52">
    <cfRule type="expression" dxfId="1028" priority="368">
      <formula>$C52="Closed"</formula>
    </cfRule>
    <cfRule type="expression" dxfId="1027" priority="369">
      <formula>$C52="Finished"</formula>
    </cfRule>
  </conditionalFormatting>
  <conditionalFormatting sqref="K52">
    <cfRule type="expression" dxfId="1026" priority="366">
      <formula>$C52="Closed"</formula>
    </cfRule>
    <cfRule type="expression" dxfId="1025" priority="367">
      <formula>$C52="Finished"</formula>
    </cfRule>
  </conditionalFormatting>
  <conditionalFormatting sqref="I52">
    <cfRule type="expression" dxfId="1024" priority="362">
      <formula>$C52="Closed"</formula>
    </cfRule>
    <cfRule type="expression" dxfId="1023" priority="363">
      <formula>$C52="Finished"</formula>
    </cfRule>
  </conditionalFormatting>
  <conditionalFormatting sqref="E90">
    <cfRule type="expression" dxfId="1022" priority="360">
      <formula>$C90="Closed"</formula>
    </cfRule>
    <cfRule type="expression" dxfId="1021" priority="361">
      <formula>$C90="Finished"</formula>
    </cfRule>
  </conditionalFormatting>
  <conditionalFormatting sqref="L90:M90 C90:D90 F90:G90">
    <cfRule type="expression" dxfId="1020" priority="356">
      <formula>$C90="Closed"</formula>
    </cfRule>
    <cfRule type="expression" dxfId="1019" priority="357">
      <formula>$C90="Finished"</formula>
    </cfRule>
  </conditionalFormatting>
  <conditionalFormatting sqref="C90">
    <cfRule type="cellIs" dxfId="1018" priority="355" operator="equal">
      <formula>"Planning"</formula>
    </cfRule>
  </conditionalFormatting>
  <conditionalFormatting sqref="L90">
    <cfRule type="cellIs" dxfId="1017" priority="353" operator="equal">
      <formula>"DEV2"</formula>
    </cfRule>
    <cfRule type="cellIs" dxfId="1016" priority="354" operator="equal">
      <formula>"DEV1"</formula>
    </cfRule>
  </conditionalFormatting>
  <conditionalFormatting sqref="K90">
    <cfRule type="expression" dxfId="1015" priority="349">
      <formula>$C90="Closed"</formula>
    </cfRule>
    <cfRule type="expression" dxfId="1014" priority="350">
      <formula>$C90="Finished"</formula>
    </cfRule>
  </conditionalFormatting>
  <conditionalFormatting sqref="J90">
    <cfRule type="expression" dxfId="1013" priority="347">
      <formula>$C90="Closed"</formula>
    </cfRule>
    <cfRule type="expression" dxfId="1012" priority="348">
      <formula>$C90="Finished"</formula>
    </cfRule>
  </conditionalFormatting>
  <conditionalFormatting sqref="B90">
    <cfRule type="expression" dxfId="1011" priority="345">
      <formula>$C90="Closed"</formula>
    </cfRule>
    <cfRule type="expression" dxfId="1010" priority="346">
      <formula>$C90="Finished"</formula>
    </cfRule>
  </conditionalFormatting>
  <conditionalFormatting sqref="E91">
    <cfRule type="expression" dxfId="1009" priority="343">
      <formula>$C91="Closed"</formula>
    </cfRule>
    <cfRule type="expression" dxfId="1008" priority="344">
      <formula>$C91="Finished"</formula>
    </cfRule>
  </conditionalFormatting>
  <conditionalFormatting sqref="L91:M91 C91:D91 F91:G91">
    <cfRule type="expression" dxfId="1007" priority="339">
      <formula>$C91="Closed"</formula>
    </cfRule>
    <cfRule type="expression" dxfId="1006" priority="340">
      <formula>$C91="Finished"</formula>
    </cfRule>
  </conditionalFormatting>
  <conditionalFormatting sqref="C91">
    <cfRule type="cellIs" dxfId="1005" priority="338" operator="equal">
      <formula>"Planning"</formula>
    </cfRule>
  </conditionalFormatting>
  <conditionalFormatting sqref="L91">
    <cfRule type="cellIs" dxfId="1004" priority="336" operator="equal">
      <formula>"DEV2"</formula>
    </cfRule>
    <cfRule type="cellIs" dxfId="1003" priority="337" operator="equal">
      <formula>"DEV1"</formula>
    </cfRule>
  </conditionalFormatting>
  <conditionalFormatting sqref="K91">
    <cfRule type="expression" dxfId="1002" priority="332">
      <formula>$C91="Closed"</formula>
    </cfRule>
    <cfRule type="expression" dxfId="1001" priority="333">
      <formula>$C91="Finished"</formula>
    </cfRule>
  </conditionalFormatting>
  <conditionalFormatting sqref="J91">
    <cfRule type="expression" dxfId="1000" priority="330">
      <formula>$C91="Closed"</formula>
    </cfRule>
    <cfRule type="expression" dxfId="999" priority="331">
      <formula>$C91="Finished"</formula>
    </cfRule>
  </conditionalFormatting>
  <conditionalFormatting sqref="B91">
    <cfRule type="expression" dxfId="998" priority="328">
      <formula>$C91="Closed"</formula>
    </cfRule>
    <cfRule type="expression" dxfId="997" priority="329">
      <formula>$C91="Finished"</formula>
    </cfRule>
  </conditionalFormatting>
  <conditionalFormatting sqref="E53">
    <cfRule type="expression" dxfId="996" priority="324">
      <formula>$C53="Closed"</formula>
    </cfRule>
    <cfRule type="expression" dxfId="995" priority="325">
      <formula>$C53="Finished"</formula>
    </cfRule>
  </conditionalFormatting>
  <conditionalFormatting sqref="L53:M53 C53 F53:G53">
    <cfRule type="expression" dxfId="994" priority="322">
      <formula>$C53="Closed"</formula>
    </cfRule>
    <cfRule type="expression" dxfId="993" priority="323">
      <formula>$C53="Finished"</formula>
    </cfRule>
  </conditionalFormatting>
  <conditionalFormatting sqref="C53">
    <cfRule type="cellIs" dxfId="992" priority="321" operator="equal">
      <formula>"Planning"</formula>
    </cfRule>
  </conditionalFormatting>
  <conditionalFormatting sqref="L53">
    <cfRule type="cellIs" dxfId="991" priority="319" operator="equal">
      <formula>"DEV2"</formula>
    </cfRule>
    <cfRule type="cellIs" dxfId="990" priority="320" operator="equal">
      <formula>"DEV1"</formula>
    </cfRule>
  </conditionalFormatting>
  <conditionalFormatting sqref="J53">
    <cfRule type="expression" dxfId="989" priority="317">
      <formula>$C53="Closed"</formula>
    </cfRule>
    <cfRule type="expression" dxfId="988" priority="318">
      <formula>$C53="Finished"</formula>
    </cfRule>
  </conditionalFormatting>
  <conditionalFormatting sqref="K53">
    <cfRule type="expression" dxfId="987" priority="315">
      <formula>$C53="Closed"</formula>
    </cfRule>
    <cfRule type="expression" dxfId="986" priority="316">
      <formula>$C53="Finished"</formula>
    </cfRule>
  </conditionalFormatting>
  <conditionalFormatting sqref="I53">
    <cfRule type="expression" dxfId="985" priority="311">
      <formula>$C53="Closed"</formula>
    </cfRule>
    <cfRule type="expression" dxfId="984" priority="312">
      <formula>$C53="Finished"</formula>
    </cfRule>
  </conditionalFormatting>
  <conditionalFormatting sqref="C56">
    <cfRule type="cellIs" dxfId="983" priority="304" operator="equal">
      <formula>"Planning"</formula>
    </cfRule>
  </conditionalFormatting>
  <conditionalFormatting sqref="L56">
    <cfRule type="cellIs" dxfId="982" priority="302" operator="equal">
      <formula>"DEV2"</formula>
    </cfRule>
    <cfRule type="cellIs" dxfId="981" priority="303" operator="equal">
      <formula>"DEV1"</formula>
    </cfRule>
  </conditionalFormatting>
  <conditionalFormatting sqref="E55">
    <cfRule type="expression" dxfId="980" priority="290">
      <formula>$C55="Closed"</formula>
    </cfRule>
    <cfRule type="expression" dxfId="979" priority="291">
      <formula>$C55="Finished"</formula>
    </cfRule>
  </conditionalFormatting>
  <conditionalFormatting sqref="L55:M55 C55 F55:G55">
    <cfRule type="expression" dxfId="978" priority="288">
      <formula>$C55="Closed"</formula>
    </cfRule>
    <cfRule type="expression" dxfId="977" priority="289">
      <formula>$C55="Finished"</formula>
    </cfRule>
  </conditionalFormatting>
  <conditionalFormatting sqref="C55">
    <cfRule type="cellIs" dxfId="976" priority="287" operator="equal">
      <formula>"Planning"</formula>
    </cfRule>
  </conditionalFormatting>
  <conditionalFormatting sqref="L55">
    <cfRule type="cellIs" dxfId="975" priority="285" operator="equal">
      <formula>"DEV2"</formula>
    </cfRule>
    <cfRule type="cellIs" dxfId="974" priority="286" operator="equal">
      <formula>"DEV1"</formula>
    </cfRule>
  </conditionalFormatting>
  <conditionalFormatting sqref="J55">
    <cfRule type="expression" dxfId="973" priority="283">
      <formula>$C55="Closed"</formula>
    </cfRule>
    <cfRule type="expression" dxfId="972" priority="284">
      <formula>$C55="Finished"</formula>
    </cfRule>
  </conditionalFormatting>
  <conditionalFormatting sqref="K55">
    <cfRule type="expression" dxfId="971" priority="281">
      <formula>$C55="Closed"</formula>
    </cfRule>
    <cfRule type="expression" dxfId="970" priority="282">
      <formula>$C55="Finished"</formula>
    </cfRule>
  </conditionalFormatting>
  <conditionalFormatting sqref="I55:I56">
    <cfRule type="expression" dxfId="969" priority="277">
      <formula>$C55="Closed"</formula>
    </cfRule>
    <cfRule type="expression" dxfId="968" priority="278">
      <formula>$C55="Finished"</formula>
    </cfRule>
  </conditionalFormatting>
  <conditionalFormatting sqref="E54">
    <cfRule type="expression" dxfId="967" priority="273">
      <formula>$C54="Closed"</formula>
    </cfRule>
    <cfRule type="expression" dxfId="966" priority="274">
      <formula>$C54="Finished"</formula>
    </cfRule>
  </conditionalFormatting>
  <conditionalFormatting sqref="L54:M54 C54 F54:G54">
    <cfRule type="expression" dxfId="965" priority="271">
      <formula>$C54="Closed"</formula>
    </cfRule>
    <cfRule type="expression" dxfId="964" priority="272">
      <formula>$C54="Finished"</formula>
    </cfRule>
  </conditionalFormatting>
  <conditionalFormatting sqref="C54">
    <cfRule type="cellIs" dxfId="963" priority="270" operator="equal">
      <formula>"Planning"</formula>
    </cfRule>
  </conditionalFormatting>
  <conditionalFormatting sqref="L54">
    <cfRule type="cellIs" dxfId="962" priority="268" operator="equal">
      <formula>"DEV2"</formula>
    </cfRule>
    <cfRule type="cellIs" dxfId="961" priority="269" operator="equal">
      <formula>"DEV1"</formula>
    </cfRule>
  </conditionalFormatting>
  <conditionalFormatting sqref="J54">
    <cfRule type="expression" dxfId="960" priority="266">
      <formula>$C54="Closed"</formula>
    </cfRule>
    <cfRule type="expression" dxfId="959" priority="267">
      <formula>$C54="Finished"</formula>
    </cfRule>
  </conditionalFormatting>
  <conditionalFormatting sqref="K54">
    <cfRule type="expression" dxfId="958" priority="264">
      <formula>$C54="Closed"</formula>
    </cfRule>
    <cfRule type="expression" dxfId="957" priority="265">
      <formula>$C54="Finished"</formula>
    </cfRule>
  </conditionalFormatting>
  <conditionalFormatting sqref="I54">
    <cfRule type="expression" dxfId="956" priority="260">
      <formula>$C54="Closed"</formula>
    </cfRule>
    <cfRule type="expression" dxfId="955" priority="261">
      <formula>$C54="Finished"</formula>
    </cfRule>
  </conditionalFormatting>
  <conditionalFormatting sqref="E57">
    <cfRule type="expression" dxfId="954" priority="256">
      <formula>$C57="Closed"</formula>
    </cfRule>
    <cfRule type="expression" dxfId="953" priority="257">
      <formula>$C57="Finished"</formula>
    </cfRule>
  </conditionalFormatting>
  <conditionalFormatting sqref="L57:M57 C57 F57:G57">
    <cfRule type="expression" dxfId="952" priority="254">
      <formula>$C57="Closed"</formula>
    </cfRule>
    <cfRule type="expression" dxfId="951" priority="255">
      <formula>$C57="Finished"</formula>
    </cfRule>
  </conditionalFormatting>
  <conditionalFormatting sqref="C57">
    <cfRule type="cellIs" dxfId="950" priority="253" operator="equal">
      <formula>"Planning"</formula>
    </cfRule>
  </conditionalFormatting>
  <conditionalFormatting sqref="L57">
    <cfRule type="cellIs" dxfId="949" priority="251" operator="equal">
      <formula>"DEV2"</formula>
    </cfRule>
    <cfRule type="cellIs" dxfId="948" priority="252" operator="equal">
      <formula>"DEV1"</formula>
    </cfRule>
  </conditionalFormatting>
  <conditionalFormatting sqref="J57">
    <cfRule type="expression" dxfId="947" priority="249">
      <formula>$C57="Closed"</formula>
    </cfRule>
    <cfRule type="expression" dxfId="946" priority="250">
      <formula>$C57="Finished"</formula>
    </cfRule>
  </conditionalFormatting>
  <conditionalFormatting sqref="K57">
    <cfRule type="expression" dxfId="945" priority="247">
      <formula>$C57="Closed"</formula>
    </cfRule>
    <cfRule type="expression" dxfId="944" priority="248">
      <formula>$C57="Finished"</formula>
    </cfRule>
  </conditionalFormatting>
  <conditionalFormatting sqref="I57">
    <cfRule type="expression" dxfId="943" priority="243">
      <formula>$C57="Closed"</formula>
    </cfRule>
    <cfRule type="expression" dxfId="942" priority="244">
      <formula>$C57="Finished"</formula>
    </cfRule>
  </conditionalFormatting>
  <conditionalFormatting sqref="E58">
    <cfRule type="expression" dxfId="941" priority="239">
      <formula>$C58="Closed"</formula>
    </cfRule>
    <cfRule type="expression" dxfId="940" priority="240">
      <formula>$C58="Finished"</formula>
    </cfRule>
  </conditionalFormatting>
  <conditionalFormatting sqref="L58:M58 C58 F58:G58">
    <cfRule type="expression" dxfId="939" priority="237">
      <formula>$C58="Closed"</formula>
    </cfRule>
    <cfRule type="expression" dxfId="938" priority="238">
      <formula>$C58="Finished"</formula>
    </cfRule>
  </conditionalFormatting>
  <conditionalFormatting sqref="C58">
    <cfRule type="cellIs" dxfId="937" priority="236" operator="equal">
      <formula>"Planning"</formula>
    </cfRule>
  </conditionalFormatting>
  <conditionalFormatting sqref="L58">
    <cfRule type="cellIs" dxfId="936" priority="234" operator="equal">
      <formula>"DEV2"</formula>
    </cfRule>
    <cfRule type="cellIs" dxfId="935" priority="235" operator="equal">
      <formula>"DEV1"</formula>
    </cfRule>
  </conditionalFormatting>
  <conditionalFormatting sqref="J58">
    <cfRule type="expression" dxfId="934" priority="232">
      <formula>$C58="Closed"</formula>
    </cfRule>
    <cfRule type="expression" dxfId="933" priority="233">
      <formula>$C58="Finished"</formula>
    </cfRule>
  </conditionalFormatting>
  <conditionalFormatting sqref="K58">
    <cfRule type="expression" dxfId="932" priority="230">
      <formula>$C58="Closed"</formula>
    </cfRule>
    <cfRule type="expression" dxfId="931" priority="231">
      <formula>$C58="Finished"</formula>
    </cfRule>
  </conditionalFormatting>
  <conditionalFormatting sqref="I58">
    <cfRule type="expression" dxfId="930" priority="226">
      <formula>$C58="Closed"</formula>
    </cfRule>
    <cfRule type="expression" dxfId="929" priority="227">
      <formula>$C58="Finished"</formula>
    </cfRule>
  </conditionalFormatting>
  <conditionalFormatting sqref="E59">
    <cfRule type="expression" dxfId="928" priority="222">
      <formula>$C59="Closed"</formula>
    </cfRule>
    <cfRule type="expression" dxfId="927" priority="223">
      <formula>$C59="Finished"</formula>
    </cfRule>
  </conditionalFormatting>
  <conditionalFormatting sqref="L59:M59 C59 F59:G59">
    <cfRule type="expression" dxfId="926" priority="220">
      <formula>$C59="Closed"</formula>
    </cfRule>
    <cfRule type="expression" dxfId="925" priority="221">
      <formula>$C59="Finished"</formula>
    </cfRule>
  </conditionalFormatting>
  <conditionalFormatting sqref="C59">
    <cfRule type="cellIs" dxfId="924" priority="219" operator="equal">
      <formula>"Planning"</formula>
    </cfRule>
  </conditionalFormatting>
  <conditionalFormatting sqref="L59">
    <cfRule type="cellIs" dxfId="923" priority="217" operator="equal">
      <formula>"DEV2"</formula>
    </cfRule>
    <cfRule type="cellIs" dxfId="922" priority="218" operator="equal">
      <formula>"DEV1"</formula>
    </cfRule>
  </conditionalFormatting>
  <conditionalFormatting sqref="J59">
    <cfRule type="expression" dxfId="921" priority="215">
      <formula>$C59="Closed"</formula>
    </cfRule>
    <cfRule type="expression" dxfId="920" priority="216">
      <formula>$C59="Finished"</formula>
    </cfRule>
  </conditionalFormatting>
  <conditionalFormatting sqref="K59">
    <cfRule type="expression" dxfId="919" priority="213">
      <formula>$C59="Closed"</formula>
    </cfRule>
    <cfRule type="expression" dxfId="918" priority="214">
      <formula>$C59="Finished"</formula>
    </cfRule>
  </conditionalFormatting>
  <conditionalFormatting sqref="I59">
    <cfRule type="expression" dxfId="917" priority="209">
      <formula>$C59="Closed"</formula>
    </cfRule>
    <cfRule type="expression" dxfId="916" priority="210">
      <formula>$C59="Finished"</formula>
    </cfRule>
  </conditionalFormatting>
  <conditionalFormatting sqref="E60:E61">
    <cfRule type="expression" dxfId="915" priority="205">
      <formula>$C60="Closed"</formula>
    </cfRule>
    <cfRule type="expression" dxfId="914" priority="206">
      <formula>$C60="Finished"</formula>
    </cfRule>
  </conditionalFormatting>
  <conditionalFormatting sqref="L60:M61 C60:C61 F60:G61">
    <cfRule type="expression" dxfId="913" priority="203">
      <formula>$C60="Closed"</formula>
    </cfRule>
    <cfRule type="expression" dxfId="912" priority="204">
      <formula>$C60="Finished"</formula>
    </cfRule>
  </conditionalFormatting>
  <conditionalFormatting sqref="C60:C61">
    <cfRule type="cellIs" dxfId="911" priority="202" operator="equal">
      <formula>"Planning"</formula>
    </cfRule>
  </conditionalFormatting>
  <conditionalFormatting sqref="L60:L61">
    <cfRule type="cellIs" dxfId="910" priority="200" operator="equal">
      <formula>"DEV2"</formula>
    </cfRule>
    <cfRule type="cellIs" dxfId="909" priority="201" operator="equal">
      <formula>"DEV1"</formula>
    </cfRule>
  </conditionalFormatting>
  <conditionalFormatting sqref="K60:K61">
    <cfRule type="expression" dxfId="908" priority="196">
      <formula>$C60="Closed"</formula>
    </cfRule>
    <cfRule type="expression" dxfId="907" priority="197">
      <formula>$C60="Finished"</formula>
    </cfRule>
  </conditionalFormatting>
  <conditionalFormatting sqref="I60:I61">
    <cfRule type="expression" dxfId="906" priority="192">
      <formula>$C60="Closed"</formula>
    </cfRule>
    <cfRule type="expression" dxfId="905" priority="193">
      <formula>$C60="Finished"</formula>
    </cfRule>
  </conditionalFormatting>
  <conditionalFormatting sqref="J60:J61">
    <cfRule type="expression" dxfId="904" priority="190">
      <formula>$C60="Closed"</formula>
    </cfRule>
    <cfRule type="expression" dxfId="903" priority="191">
      <formula>$C60="Finished"</formula>
    </cfRule>
  </conditionalFormatting>
  <conditionalFormatting sqref="E62">
    <cfRule type="expression" dxfId="902" priority="186">
      <formula>$C62="Closed"</formula>
    </cfRule>
    <cfRule type="expression" dxfId="901" priority="187">
      <formula>$C62="Finished"</formula>
    </cfRule>
  </conditionalFormatting>
  <conditionalFormatting sqref="L62:M62 C62 F62:G62">
    <cfRule type="expression" dxfId="900" priority="184">
      <formula>$C62="Closed"</formula>
    </cfRule>
    <cfRule type="expression" dxfId="899" priority="185">
      <formula>$C62="Finished"</formula>
    </cfRule>
  </conditionalFormatting>
  <conditionalFormatting sqref="C62">
    <cfRule type="cellIs" dxfId="898" priority="183" operator="equal">
      <formula>"Planning"</formula>
    </cfRule>
  </conditionalFormatting>
  <conditionalFormatting sqref="L62">
    <cfRule type="cellIs" dxfId="897" priority="181" operator="equal">
      <formula>"DEV2"</formula>
    </cfRule>
    <cfRule type="cellIs" dxfId="896" priority="182" operator="equal">
      <formula>"DEV1"</formula>
    </cfRule>
  </conditionalFormatting>
  <conditionalFormatting sqref="J62">
    <cfRule type="expression" dxfId="895" priority="179">
      <formula>$C62="Closed"</formula>
    </cfRule>
    <cfRule type="expression" dxfId="894" priority="180">
      <formula>$C62="Finished"</formula>
    </cfRule>
  </conditionalFormatting>
  <conditionalFormatting sqref="K62">
    <cfRule type="expression" dxfId="893" priority="177">
      <formula>$C62="Closed"</formula>
    </cfRule>
    <cfRule type="expression" dxfId="892" priority="178">
      <formula>$C62="Finished"</formula>
    </cfRule>
  </conditionalFormatting>
  <conditionalFormatting sqref="I62">
    <cfRule type="expression" dxfId="891" priority="173">
      <formula>$C62="Closed"</formula>
    </cfRule>
    <cfRule type="expression" dxfId="890" priority="174">
      <formula>$C62="Finished"</formula>
    </cfRule>
  </conditionalFormatting>
  <conditionalFormatting sqref="E63">
    <cfRule type="expression" dxfId="889" priority="169">
      <formula>$C63="Closed"</formula>
    </cfRule>
    <cfRule type="expression" dxfId="888" priority="170">
      <formula>$C63="Finished"</formula>
    </cfRule>
  </conditionalFormatting>
  <conditionalFormatting sqref="L63:M63 C63 F63:G63">
    <cfRule type="expression" dxfId="887" priority="167">
      <formula>$C63="Closed"</formula>
    </cfRule>
    <cfRule type="expression" dxfId="886" priority="168">
      <formula>$C63="Finished"</formula>
    </cfRule>
  </conditionalFormatting>
  <conditionalFormatting sqref="C63">
    <cfRule type="cellIs" dxfId="885" priority="166" operator="equal">
      <formula>"Planning"</formula>
    </cfRule>
  </conditionalFormatting>
  <conditionalFormatting sqref="L63">
    <cfRule type="cellIs" dxfId="884" priority="164" operator="equal">
      <formula>"DEV2"</formula>
    </cfRule>
    <cfRule type="cellIs" dxfId="883" priority="165" operator="equal">
      <formula>"DEV1"</formula>
    </cfRule>
  </conditionalFormatting>
  <conditionalFormatting sqref="J63">
    <cfRule type="expression" dxfId="882" priority="162">
      <formula>$C63="Closed"</formula>
    </cfRule>
    <cfRule type="expression" dxfId="881" priority="163">
      <formula>$C63="Finished"</formula>
    </cfRule>
  </conditionalFormatting>
  <conditionalFormatting sqref="K63">
    <cfRule type="expression" dxfId="880" priority="160">
      <formula>$C63="Closed"</formula>
    </cfRule>
    <cfRule type="expression" dxfId="879" priority="161">
      <formula>$C63="Finished"</formula>
    </cfRule>
  </conditionalFormatting>
  <conditionalFormatting sqref="I63">
    <cfRule type="expression" dxfId="878" priority="156">
      <formula>$C63="Closed"</formula>
    </cfRule>
    <cfRule type="expression" dxfId="877" priority="157">
      <formula>$C63="Finished"</formula>
    </cfRule>
  </conditionalFormatting>
  <conditionalFormatting sqref="E64">
    <cfRule type="expression" dxfId="876" priority="152">
      <formula>$C64="Closed"</formula>
    </cfRule>
    <cfRule type="expression" dxfId="875" priority="153">
      <formula>$C64="Finished"</formula>
    </cfRule>
  </conditionalFormatting>
  <conditionalFormatting sqref="L64:M64 C64 F64:G64">
    <cfRule type="expression" dxfId="874" priority="150">
      <formula>$C64="Closed"</formula>
    </cfRule>
    <cfRule type="expression" dxfId="873" priority="151">
      <formula>$C64="Finished"</formula>
    </cfRule>
  </conditionalFormatting>
  <conditionalFormatting sqref="C64">
    <cfRule type="cellIs" dxfId="872" priority="149" operator="equal">
      <formula>"Planning"</formula>
    </cfRule>
  </conditionalFormatting>
  <conditionalFormatting sqref="L64">
    <cfRule type="cellIs" dxfId="871" priority="147" operator="equal">
      <formula>"DEV2"</formula>
    </cfRule>
    <cfRule type="cellIs" dxfId="870" priority="148" operator="equal">
      <formula>"DEV1"</formula>
    </cfRule>
  </conditionalFormatting>
  <conditionalFormatting sqref="J64">
    <cfRule type="expression" dxfId="869" priority="145">
      <formula>$C64="Closed"</formula>
    </cfRule>
    <cfRule type="expression" dxfId="868" priority="146">
      <formula>$C64="Finished"</formula>
    </cfRule>
  </conditionalFormatting>
  <conditionalFormatting sqref="K64">
    <cfRule type="expression" dxfId="867" priority="143">
      <formula>$C64="Closed"</formula>
    </cfRule>
    <cfRule type="expression" dxfId="866" priority="144">
      <formula>$C64="Finished"</formula>
    </cfRule>
  </conditionalFormatting>
  <conditionalFormatting sqref="I64">
    <cfRule type="expression" dxfId="865" priority="139">
      <formula>$C64="Closed"</formula>
    </cfRule>
    <cfRule type="expression" dxfId="864" priority="140">
      <formula>$C64="Finished"</formula>
    </cfRule>
  </conditionalFormatting>
  <conditionalFormatting sqref="E65">
    <cfRule type="expression" dxfId="863" priority="135">
      <formula>$C65="Closed"</formula>
    </cfRule>
    <cfRule type="expression" dxfId="862" priority="136">
      <formula>$C65="Finished"</formula>
    </cfRule>
  </conditionalFormatting>
  <conditionalFormatting sqref="L65:M65 C65 F65:G65">
    <cfRule type="expression" dxfId="861" priority="133">
      <formula>$C65="Closed"</formula>
    </cfRule>
    <cfRule type="expression" dxfId="860" priority="134">
      <formula>$C65="Finished"</formula>
    </cfRule>
  </conditionalFormatting>
  <conditionalFormatting sqref="C65">
    <cfRule type="cellIs" dxfId="859" priority="132" operator="equal">
      <formula>"Planning"</formula>
    </cfRule>
  </conditionalFormatting>
  <conditionalFormatting sqref="L65">
    <cfRule type="cellIs" dxfId="858" priority="130" operator="equal">
      <formula>"DEV2"</formula>
    </cfRule>
    <cfRule type="cellIs" dxfId="857" priority="131" operator="equal">
      <formula>"DEV1"</formula>
    </cfRule>
  </conditionalFormatting>
  <conditionalFormatting sqref="J65">
    <cfRule type="expression" dxfId="856" priority="128">
      <formula>$C65="Closed"</formula>
    </cfRule>
    <cfRule type="expression" dxfId="855" priority="129">
      <formula>$C65="Finished"</formula>
    </cfRule>
  </conditionalFormatting>
  <conditionalFormatting sqref="K65">
    <cfRule type="expression" dxfId="854" priority="126">
      <formula>$C65="Closed"</formula>
    </cfRule>
    <cfRule type="expression" dxfId="853" priority="127">
      <formula>$C65="Finished"</formula>
    </cfRule>
  </conditionalFormatting>
  <conditionalFormatting sqref="I65">
    <cfRule type="expression" dxfId="852" priority="122">
      <formula>$C65="Closed"</formula>
    </cfRule>
    <cfRule type="expression" dxfId="851" priority="123">
      <formula>$C65="Finished"</formula>
    </cfRule>
  </conditionalFormatting>
  <conditionalFormatting sqref="E66">
    <cfRule type="expression" dxfId="850" priority="118">
      <formula>$C66="Closed"</formula>
    </cfRule>
    <cfRule type="expression" dxfId="849" priority="119">
      <formula>$C66="Finished"</formula>
    </cfRule>
  </conditionalFormatting>
  <conditionalFormatting sqref="L66:M66 C66 F66:G66">
    <cfRule type="expression" dxfId="848" priority="116">
      <formula>$C66="Closed"</formula>
    </cfRule>
    <cfRule type="expression" dxfId="847" priority="117">
      <formula>$C66="Finished"</formula>
    </cfRule>
  </conditionalFormatting>
  <conditionalFormatting sqref="C66">
    <cfRule type="cellIs" dxfId="846" priority="115" operator="equal">
      <formula>"Planning"</formula>
    </cfRule>
  </conditionalFormatting>
  <conditionalFormatting sqref="L66">
    <cfRule type="cellIs" dxfId="845" priority="113" operator="equal">
      <formula>"DEV2"</formula>
    </cfRule>
    <cfRule type="cellIs" dxfId="844" priority="114" operator="equal">
      <formula>"DEV1"</formula>
    </cfRule>
  </conditionalFormatting>
  <conditionalFormatting sqref="J66">
    <cfRule type="expression" dxfId="843" priority="111">
      <formula>$C66="Closed"</formula>
    </cfRule>
    <cfRule type="expression" dxfId="842" priority="112">
      <formula>$C66="Finished"</formula>
    </cfRule>
  </conditionalFormatting>
  <conditionalFormatting sqref="K66">
    <cfRule type="expression" dxfId="841" priority="109">
      <formula>$C66="Closed"</formula>
    </cfRule>
    <cfRule type="expression" dxfId="840" priority="110">
      <formula>$C66="Finished"</formula>
    </cfRule>
  </conditionalFormatting>
  <conditionalFormatting sqref="I66">
    <cfRule type="expression" dxfId="839" priority="105">
      <formula>$C66="Closed"</formula>
    </cfRule>
    <cfRule type="expression" dxfId="838" priority="106">
      <formula>$C66="Finished"</formula>
    </cfRule>
  </conditionalFormatting>
  <conditionalFormatting sqref="E67">
    <cfRule type="expression" dxfId="837" priority="101">
      <formula>$C67="Closed"</formula>
    </cfRule>
    <cfRule type="expression" dxfId="836" priority="102">
      <formula>$C67="Finished"</formula>
    </cfRule>
  </conditionalFormatting>
  <conditionalFormatting sqref="L67:M67 C67 F67:G67">
    <cfRule type="expression" dxfId="835" priority="99">
      <formula>$C67="Closed"</formula>
    </cfRule>
    <cfRule type="expression" dxfId="834" priority="100">
      <formula>$C67="Finished"</formula>
    </cfRule>
  </conditionalFormatting>
  <conditionalFormatting sqref="C67">
    <cfRule type="cellIs" dxfId="833" priority="98" operator="equal">
      <formula>"Planning"</formula>
    </cfRule>
  </conditionalFormatting>
  <conditionalFormatting sqref="L67">
    <cfRule type="cellIs" dxfId="832" priority="96" operator="equal">
      <formula>"DEV2"</formula>
    </cfRule>
    <cfRule type="cellIs" dxfId="831" priority="97" operator="equal">
      <formula>"DEV1"</formula>
    </cfRule>
  </conditionalFormatting>
  <conditionalFormatting sqref="J67">
    <cfRule type="expression" dxfId="830" priority="94">
      <formula>$C67="Closed"</formula>
    </cfRule>
    <cfRule type="expression" dxfId="829" priority="95">
      <formula>$C67="Finished"</formula>
    </cfRule>
  </conditionalFormatting>
  <conditionalFormatting sqref="K67">
    <cfRule type="expression" dxfId="828" priority="92">
      <formula>$C67="Closed"</formula>
    </cfRule>
    <cfRule type="expression" dxfId="827" priority="93">
      <formula>$C67="Finished"</formula>
    </cfRule>
  </conditionalFormatting>
  <conditionalFormatting sqref="I67">
    <cfRule type="expression" dxfId="826" priority="88">
      <formula>$C67="Closed"</formula>
    </cfRule>
    <cfRule type="expression" dxfId="825" priority="89">
      <formula>$C67="Finished"</formula>
    </cfRule>
  </conditionalFormatting>
  <conditionalFormatting sqref="E68">
    <cfRule type="expression" dxfId="824" priority="84">
      <formula>$C68="Closed"</formula>
    </cfRule>
    <cfRule type="expression" dxfId="823" priority="85">
      <formula>$C68="Finished"</formula>
    </cfRule>
  </conditionalFormatting>
  <conditionalFormatting sqref="L68:M68 C68 F68:G68">
    <cfRule type="expression" dxfId="822" priority="82">
      <formula>$C68="Closed"</formula>
    </cfRule>
    <cfRule type="expression" dxfId="821" priority="83">
      <formula>$C68="Finished"</formula>
    </cfRule>
  </conditionalFormatting>
  <conditionalFormatting sqref="C68">
    <cfRule type="cellIs" dxfId="820" priority="81" operator="equal">
      <formula>"Planning"</formula>
    </cfRule>
  </conditionalFormatting>
  <conditionalFormatting sqref="L68">
    <cfRule type="cellIs" dxfId="819" priority="79" operator="equal">
      <formula>"DEV2"</formula>
    </cfRule>
    <cfRule type="cellIs" dxfId="818" priority="80" operator="equal">
      <formula>"DEV1"</formula>
    </cfRule>
  </conditionalFormatting>
  <conditionalFormatting sqref="J68">
    <cfRule type="expression" dxfId="817" priority="77">
      <formula>$C68="Closed"</formula>
    </cfRule>
    <cfRule type="expression" dxfId="816" priority="78">
      <formula>$C68="Finished"</formula>
    </cfRule>
  </conditionalFormatting>
  <conditionalFormatting sqref="K68">
    <cfRule type="expression" dxfId="815" priority="75">
      <formula>$C68="Closed"</formula>
    </cfRule>
    <cfRule type="expression" dxfId="814" priority="76">
      <formula>$C68="Finished"</formula>
    </cfRule>
  </conditionalFormatting>
  <conditionalFormatting sqref="I68">
    <cfRule type="expression" dxfId="813" priority="71">
      <formula>$C68="Closed"</formula>
    </cfRule>
    <cfRule type="expression" dxfId="812" priority="72">
      <formula>$C68="Finished"</formula>
    </cfRule>
  </conditionalFormatting>
  <conditionalFormatting sqref="E70">
    <cfRule type="expression" dxfId="811" priority="67">
      <formula>$C70="Closed"</formula>
    </cfRule>
    <cfRule type="expression" dxfId="810" priority="68">
      <formula>$C70="Finished"</formula>
    </cfRule>
  </conditionalFormatting>
  <conditionalFormatting sqref="L70:M70 C70 F70:G70">
    <cfRule type="expression" dxfId="809" priority="65">
      <formula>$C70="Closed"</formula>
    </cfRule>
    <cfRule type="expression" dxfId="808" priority="66">
      <formula>$C70="Finished"</formula>
    </cfRule>
  </conditionalFormatting>
  <conditionalFormatting sqref="C70">
    <cfRule type="cellIs" dxfId="807" priority="64" operator="equal">
      <formula>"Planning"</formula>
    </cfRule>
  </conditionalFormatting>
  <conditionalFormatting sqref="L70">
    <cfRule type="cellIs" dxfId="806" priority="62" operator="equal">
      <formula>"DEV2"</formula>
    </cfRule>
    <cfRule type="cellIs" dxfId="805" priority="63" operator="equal">
      <formula>"DEV1"</formula>
    </cfRule>
  </conditionalFormatting>
  <conditionalFormatting sqref="J70">
    <cfRule type="expression" dxfId="804" priority="60">
      <formula>$C70="Closed"</formula>
    </cfRule>
    <cfRule type="expression" dxfId="803" priority="61">
      <formula>$C70="Finished"</formula>
    </cfRule>
  </conditionalFormatting>
  <conditionalFormatting sqref="K70">
    <cfRule type="expression" dxfId="802" priority="58">
      <formula>$C70="Closed"</formula>
    </cfRule>
    <cfRule type="expression" dxfId="801" priority="59">
      <formula>$C70="Finished"</formula>
    </cfRule>
  </conditionalFormatting>
  <conditionalFormatting sqref="I70">
    <cfRule type="expression" dxfId="800" priority="54">
      <formula>$C70="Closed"</formula>
    </cfRule>
    <cfRule type="expression" dxfId="799" priority="55">
      <formula>$C70="Finished"</formula>
    </cfRule>
  </conditionalFormatting>
  <conditionalFormatting sqref="E69">
    <cfRule type="expression" dxfId="798" priority="50">
      <formula>$C69="Closed"</formula>
    </cfRule>
    <cfRule type="expression" dxfId="797" priority="51">
      <formula>$C69="Finished"</formula>
    </cfRule>
  </conditionalFormatting>
  <conditionalFormatting sqref="L69:M69 C69 F69:G69">
    <cfRule type="expression" dxfId="796" priority="48">
      <formula>$C69="Closed"</formula>
    </cfRule>
    <cfRule type="expression" dxfId="795" priority="49">
      <formula>$C69="Finished"</formula>
    </cfRule>
  </conditionalFormatting>
  <conditionalFormatting sqref="C69">
    <cfRule type="cellIs" dxfId="794" priority="47" operator="equal">
      <formula>"Planning"</formula>
    </cfRule>
  </conditionalFormatting>
  <conditionalFormatting sqref="L69">
    <cfRule type="cellIs" dxfId="793" priority="45" operator="equal">
      <formula>"DEV2"</formula>
    </cfRule>
    <cfRule type="cellIs" dxfId="792" priority="46" operator="equal">
      <formula>"DEV1"</formula>
    </cfRule>
  </conditionalFormatting>
  <conditionalFormatting sqref="J69">
    <cfRule type="expression" dxfId="791" priority="43">
      <formula>$C69="Closed"</formula>
    </cfRule>
    <cfRule type="expression" dxfId="790" priority="44">
      <formula>$C69="Finished"</formula>
    </cfRule>
  </conditionalFormatting>
  <conditionalFormatting sqref="K69">
    <cfRule type="expression" dxfId="789" priority="41">
      <formula>$C69="Closed"</formula>
    </cfRule>
    <cfRule type="expression" dxfId="788" priority="42">
      <formula>$C69="Finished"</formula>
    </cfRule>
  </conditionalFormatting>
  <conditionalFormatting sqref="I69">
    <cfRule type="expression" dxfId="787" priority="37">
      <formula>$C69="Closed"</formula>
    </cfRule>
    <cfRule type="expression" dxfId="786" priority="38">
      <formula>$C69="Finished"</formula>
    </cfRule>
  </conditionalFormatting>
  <conditionalFormatting sqref="E71">
    <cfRule type="expression" dxfId="785" priority="33">
      <formula>$C71="Closed"</formula>
    </cfRule>
    <cfRule type="expression" dxfId="784" priority="34">
      <formula>$C71="Finished"</formula>
    </cfRule>
  </conditionalFormatting>
  <conditionalFormatting sqref="L71:M71 C71 F71:G71">
    <cfRule type="expression" dxfId="783" priority="31">
      <formula>$C71="Closed"</formula>
    </cfRule>
    <cfRule type="expression" dxfId="782" priority="32">
      <formula>$C71="Finished"</formula>
    </cfRule>
  </conditionalFormatting>
  <conditionalFormatting sqref="C71">
    <cfRule type="cellIs" dxfId="781" priority="30" operator="equal">
      <formula>"Planning"</formula>
    </cfRule>
  </conditionalFormatting>
  <conditionalFormatting sqref="L71">
    <cfRule type="cellIs" dxfId="780" priority="28" operator="equal">
      <formula>"DEV2"</formula>
    </cfRule>
    <cfRule type="cellIs" dxfId="779" priority="29" operator="equal">
      <formula>"DEV1"</formula>
    </cfRule>
  </conditionalFormatting>
  <conditionalFormatting sqref="J71">
    <cfRule type="expression" dxfId="778" priority="26">
      <formula>$C71="Closed"</formula>
    </cfRule>
    <cfRule type="expression" dxfId="777" priority="27">
      <formula>$C71="Finished"</formula>
    </cfRule>
  </conditionalFormatting>
  <conditionalFormatting sqref="K71">
    <cfRule type="expression" dxfId="776" priority="24">
      <formula>$C71="Closed"</formula>
    </cfRule>
    <cfRule type="expression" dxfId="775" priority="25">
      <formula>$C71="Finished"</formula>
    </cfRule>
  </conditionalFormatting>
  <conditionalFormatting sqref="I71">
    <cfRule type="expression" dxfId="774" priority="20">
      <formula>$C71="Closed"</formula>
    </cfRule>
    <cfRule type="expression" dxfId="773" priority="21">
      <formula>$C71="Finished"</formula>
    </cfRule>
  </conditionalFormatting>
  <conditionalFormatting sqref="E92">
    <cfRule type="expression" dxfId="772" priority="18">
      <formula>$C92="Closed"</formula>
    </cfRule>
    <cfRule type="expression" dxfId="771" priority="19">
      <formula>$C92="Finished"</formula>
    </cfRule>
  </conditionalFormatting>
  <conditionalFormatting sqref="L92:M92 C92:D92 F92:G92">
    <cfRule type="expression" dxfId="770" priority="14">
      <formula>$C92="Closed"</formula>
    </cfRule>
    <cfRule type="expression" dxfId="769" priority="15">
      <formula>$C92="Finished"</formula>
    </cfRule>
  </conditionalFormatting>
  <conditionalFormatting sqref="C92">
    <cfRule type="cellIs" dxfId="768" priority="13" operator="equal">
      <formula>"Planning"</formula>
    </cfRule>
  </conditionalFormatting>
  <conditionalFormatting sqref="L92">
    <cfRule type="cellIs" dxfId="767" priority="11" operator="equal">
      <formula>"DEV2"</formula>
    </cfRule>
    <cfRule type="cellIs" dxfId="766" priority="12" operator="equal">
      <formula>"DEV1"</formula>
    </cfRule>
  </conditionalFormatting>
  <conditionalFormatting sqref="K92">
    <cfRule type="expression" dxfId="765" priority="7">
      <formula>$C92="Closed"</formula>
    </cfRule>
    <cfRule type="expression" dxfId="764" priority="8">
      <formula>$C92="Finished"</formula>
    </cfRule>
  </conditionalFormatting>
  <conditionalFormatting sqref="J92">
    <cfRule type="expression" dxfId="763" priority="5">
      <formula>$C92="Closed"</formula>
    </cfRule>
    <cfRule type="expression" dxfId="762" priority="6">
      <formula>$C92="Finished"</formula>
    </cfRule>
  </conditionalFormatting>
  <conditionalFormatting sqref="B92">
    <cfRule type="expression" dxfId="761" priority="3">
      <formula>$C92="Closed"</formula>
    </cfRule>
    <cfRule type="expression" dxfId="760" priority="4">
      <formula>$C92="Finished"</formula>
    </cfRule>
  </conditionalFormatting>
  <conditionalFormatting sqref="H90:H92">
    <cfRule type="expression" dxfId="759" priority="1">
      <formula>$C90="Closed"</formula>
    </cfRule>
    <cfRule type="expression" dxfId="758" priority="2">
      <formula>$C90="Finished"</formula>
    </cfRule>
  </conditionalFormatting>
  <dataValidations disablePrompts="1" count="6">
    <dataValidation type="list" showErrorMessage="1" sqref="L6 L73 L94:L99 L107:L108 L89">
      <formula1>"MANAGER,DEV1,DEV2,DEV1 &amp; DEV2,DESIGNER,QC,NETWORK,HR"</formula1>
    </dataValidation>
    <dataValidation type="list" showErrorMessage="1" sqref="L109 L100:L106 L74:L88 L7:L72 L90:L93">
      <formula1>"MANAGER,BSE,DEV1,DEV2,DEV1 &amp; DEV2,DESIGNER,QC,NETWORK,HR"</formula1>
    </dataValidation>
    <dataValidation type="list" allowBlank="1" showInputMessage="1" showErrorMessage="1" sqref="E100:E109 E7:E94">
      <formula1>"Zerocube, Tocosie, Shinway, Starmark, Kokoupz, Nicosys, iCraft, Dendai, DH Nong Lam, ABV, Smartnet, Niveau,AEON,Pasonatech ,Others"</formula1>
    </dataValidation>
    <dataValidation type="list" showErrorMessage="1" sqref="G6:G109">
      <formula1>"CI, .NET,JSP,iOS,Web, Mobile, Web &amp; Mobile, SQL, Symfony,Android,WP,Yii,Laravel,Ec-cube,Java,PHP,HTML5,Design,Spec,Product,Recruit,Sale,Marketing,Training, Desktop App"</formula1>
    </dataValidation>
    <dataValidation type="list" showErrorMessage="1" sqref="C6:C109">
      <formula1>"Planning,New,In Progress,Pending,Finished,Payment,Closed,Failed,Publishing"</formula1>
    </dataValidation>
    <dataValidation type="list" showErrorMessage="1" sqref="F6:F109">
      <formula1>"Offshore,Labo,Onsite, Inside, Outside, Other"</formula1>
    </dataValidation>
  </dataValidations>
  <pageMargins left="0.25" right="0.25" top="0.25" bottom="0.25" header="0.3" footer="0.3"/>
  <pageSetup paperSize="9" orientation="landscape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L307"/>
  <sheetViews>
    <sheetView topLeftCell="B1" zoomScaleSheetLayoutView="55" workbookViewId="0">
      <pane ySplit="6" topLeftCell="A7" activePane="bottomLeft" state="frozen"/>
      <selection activeCell="B1" sqref="B1"/>
      <selection pane="bottomLeft" activeCell="E11" sqref="E11"/>
    </sheetView>
  </sheetViews>
  <sheetFormatPr baseColWidth="10" defaultColWidth="9" defaultRowHeight="16" x14ac:dyDescent="0.15"/>
  <cols>
    <col min="1" max="1" width="9" style="52" hidden="1" customWidth="1"/>
    <col min="2" max="2" width="4.5" style="52" customWidth="1"/>
    <col min="3" max="3" width="6.5" style="52" customWidth="1"/>
    <col min="4" max="4" width="17.5" style="52" hidden="1" customWidth="1"/>
    <col min="5" max="5" width="46.83203125" style="52" customWidth="1"/>
    <col min="6" max="6" width="12.5" style="52" hidden="1" customWidth="1"/>
    <col min="7" max="7" width="12.5" style="52" customWidth="1"/>
    <col min="8" max="8" width="46.83203125" style="52" customWidth="1"/>
    <col min="9" max="9" width="8.1640625" style="52" customWidth="1"/>
    <col min="10" max="10" width="8.5" style="52" customWidth="1"/>
    <col min="11" max="11" width="8.1640625" style="52" customWidth="1"/>
    <col min="12" max="12" width="46.83203125" style="52" customWidth="1"/>
    <col min="13" max="16384" width="9" style="52"/>
  </cols>
  <sheetData>
    <row r="1" spans="2:12" ht="37.5" customHeight="1" thickBot="1" x14ac:dyDescent="0.2">
      <c r="B1" s="51" t="s">
        <v>58</v>
      </c>
    </row>
    <row r="2" spans="2:12" x14ac:dyDescent="0.15">
      <c r="B2" s="53" t="s">
        <v>44</v>
      </c>
      <c r="C2" s="54"/>
      <c r="D2" s="54"/>
      <c r="E2" s="55"/>
      <c r="F2" s="56" t="s">
        <v>45</v>
      </c>
      <c r="G2" s="57" t="s">
        <v>46</v>
      </c>
      <c r="H2" s="58">
        <v>42078</v>
      </c>
      <c r="I2" s="59" t="s">
        <v>47</v>
      </c>
      <c r="J2" s="60" t="s">
        <v>48</v>
      </c>
      <c r="K2" s="60" t="s">
        <v>49</v>
      </c>
      <c r="L2" s="61" t="s">
        <v>50</v>
      </c>
    </row>
    <row r="3" spans="2:12" x14ac:dyDescent="0.15">
      <c r="B3" s="62"/>
      <c r="C3" s="63"/>
      <c r="D3" s="64"/>
      <c r="E3" s="65"/>
      <c r="F3" s="66">
        <f>G3+F5+G5</f>
        <v>20</v>
      </c>
      <c r="G3" s="67">
        <f>COUNTIF(C8:C794,"処置済")</f>
        <v>14</v>
      </c>
      <c r="H3" s="68"/>
      <c r="I3" s="69"/>
      <c r="J3" s="70"/>
      <c r="K3" s="70"/>
      <c r="L3" s="71"/>
    </row>
    <row r="4" spans="2:12" x14ac:dyDescent="0.15">
      <c r="B4" s="62"/>
      <c r="C4" s="64"/>
      <c r="D4" s="64"/>
      <c r="E4" s="72"/>
      <c r="F4" s="73" t="s">
        <v>51</v>
      </c>
      <c r="G4" s="74" t="s">
        <v>52</v>
      </c>
      <c r="H4" s="75"/>
      <c r="I4" s="76">
        <v>1</v>
      </c>
      <c r="J4" s="77"/>
      <c r="K4" s="77"/>
      <c r="L4" s="78" t="s">
        <v>53</v>
      </c>
    </row>
    <row r="5" spans="2:12" ht="17" thickBot="1" x14ac:dyDescent="0.2">
      <c r="B5" s="79"/>
      <c r="C5" s="80"/>
      <c r="D5" s="80"/>
      <c r="E5" s="81"/>
      <c r="F5" s="82">
        <f>COUNTIF(C8:C794,"検討済")</f>
        <v>0</v>
      </c>
      <c r="G5" s="83">
        <f>COUNTIF(C8:C794,"未解決")</f>
        <v>6</v>
      </c>
      <c r="H5" s="84">
        <v>42078</v>
      </c>
      <c r="I5" s="85"/>
      <c r="J5" s="86"/>
      <c r="K5" s="86"/>
      <c r="L5" s="87" t="s">
        <v>54</v>
      </c>
    </row>
    <row r="6" spans="2:12" x14ac:dyDescent="0.15">
      <c r="B6" s="88" t="s">
        <v>55</v>
      </c>
      <c r="C6" s="88" t="s">
        <v>1</v>
      </c>
      <c r="D6" s="88" t="s">
        <v>59</v>
      </c>
      <c r="E6" s="88" t="s">
        <v>63</v>
      </c>
      <c r="F6" s="88" t="s">
        <v>64</v>
      </c>
      <c r="G6" s="88" t="s">
        <v>65</v>
      </c>
      <c r="H6" s="88" t="s">
        <v>66</v>
      </c>
      <c r="I6" s="88" t="s">
        <v>67</v>
      </c>
      <c r="J6" s="88" t="s">
        <v>68</v>
      </c>
      <c r="K6" s="88" t="s">
        <v>69</v>
      </c>
      <c r="L6" s="88" t="s">
        <v>70</v>
      </c>
    </row>
    <row r="7" spans="2:12" x14ac:dyDescent="0.15">
      <c r="B7" s="89" t="s">
        <v>71</v>
      </c>
      <c r="C7" s="89" t="s">
        <v>56</v>
      </c>
      <c r="D7" s="89" t="s">
        <v>59</v>
      </c>
      <c r="E7" s="90" t="s">
        <v>60</v>
      </c>
      <c r="F7" s="91" t="s">
        <v>61</v>
      </c>
      <c r="G7" s="92">
        <v>42078</v>
      </c>
      <c r="H7" s="90" t="s">
        <v>62</v>
      </c>
      <c r="I7" s="91" t="s">
        <v>61</v>
      </c>
      <c r="J7" s="93">
        <v>42078</v>
      </c>
      <c r="K7" s="93"/>
      <c r="L7" s="90"/>
    </row>
    <row r="8" spans="2:12" x14ac:dyDescent="0.15">
      <c r="B8" s="94">
        <f>ROW()-7</f>
        <v>1</v>
      </c>
      <c r="C8" s="95" t="s">
        <v>74</v>
      </c>
      <c r="D8" s="96"/>
      <c r="E8" s="97"/>
      <c r="F8" s="96"/>
      <c r="G8" s="98"/>
      <c r="H8" s="97"/>
      <c r="I8" s="96"/>
      <c r="J8" s="99"/>
      <c r="K8" s="99"/>
      <c r="L8" s="97"/>
    </row>
    <row r="9" spans="2:12" x14ac:dyDescent="0.15">
      <c r="B9" s="94">
        <f t="shared" ref="B9:B72" si="0">ROW()-7</f>
        <v>2</v>
      </c>
      <c r="C9" s="95" t="s">
        <v>74</v>
      </c>
      <c r="D9" s="96"/>
      <c r="E9" s="100"/>
      <c r="F9" s="96"/>
      <c r="G9" s="98"/>
      <c r="H9" s="97"/>
      <c r="I9" s="96"/>
      <c r="J9" s="99"/>
      <c r="K9" s="99"/>
      <c r="L9" s="97"/>
    </row>
    <row r="10" spans="2:12" x14ac:dyDescent="0.15">
      <c r="B10" s="94">
        <f t="shared" si="0"/>
        <v>3</v>
      </c>
      <c r="C10" s="95" t="s">
        <v>74</v>
      </c>
      <c r="D10" s="96"/>
      <c r="E10" s="97"/>
      <c r="F10" s="96"/>
      <c r="G10" s="98"/>
      <c r="H10" s="97"/>
      <c r="I10" s="96"/>
      <c r="J10" s="99"/>
      <c r="K10" s="99"/>
      <c r="L10" s="97"/>
    </row>
    <row r="11" spans="2:12" x14ac:dyDescent="0.15">
      <c r="B11" s="94">
        <f t="shared" si="0"/>
        <v>4</v>
      </c>
      <c r="C11" s="95" t="s">
        <v>74</v>
      </c>
      <c r="D11" s="96"/>
      <c r="E11" s="97"/>
      <c r="F11" s="96"/>
      <c r="G11" s="98"/>
      <c r="H11" s="97"/>
      <c r="I11" s="96"/>
      <c r="J11" s="99"/>
      <c r="K11" s="99"/>
      <c r="L11" s="97"/>
    </row>
    <row r="12" spans="2:12" x14ac:dyDescent="0.15">
      <c r="B12" s="94">
        <f t="shared" si="0"/>
        <v>5</v>
      </c>
      <c r="C12" s="95" t="s">
        <v>74</v>
      </c>
      <c r="D12" s="101"/>
      <c r="E12" s="97"/>
      <c r="F12" s="96"/>
      <c r="G12" s="98"/>
      <c r="H12" s="115"/>
      <c r="I12" s="96"/>
      <c r="J12" s="99"/>
      <c r="K12" s="99"/>
      <c r="L12" s="97"/>
    </row>
    <row r="13" spans="2:12" x14ac:dyDescent="0.15">
      <c r="B13" s="94">
        <f t="shared" si="0"/>
        <v>6</v>
      </c>
      <c r="C13" s="95" t="s">
        <v>74</v>
      </c>
      <c r="D13" s="96"/>
      <c r="E13" s="97"/>
      <c r="F13" s="96"/>
      <c r="G13" s="98"/>
      <c r="H13" s="97"/>
      <c r="I13" s="96"/>
      <c r="J13" s="99"/>
      <c r="K13" s="99"/>
      <c r="L13" s="97"/>
    </row>
    <row r="14" spans="2:12" x14ac:dyDescent="0.15">
      <c r="B14" s="94">
        <f t="shared" si="0"/>
        <v>7</v>
      </c>
      <c r="C14" s="95" t="s">
        <v>74</v>
      </c>
      <c r="D14" s="96"/>
      <c r="E14" s="97"/>
      <c r="F14" s="96"/>
      <c r="G14" s="98"/>
      <c r="H14" s="97"/>
      <c r="I14" s="96"/>
      <c r="J14" s="99"/>
      <c r="K14" s="99"/>
      <c r="L14" s="97"/>
    </row>
    <row r="15" spans="2:12" x14ac:dyDescent="0.15">
      <c r="B15" s="94">
        <f t="shared" si="0"/>
        <v>8</v>
      </c>
      <c r="C15" s="95" t="s">
        <v>56</v>
      </c>
      <c r="D15" s="96"/>
      <c r="E15" s="97"/>
      <c r="F15" s="96"/>
      <c r="G15" s="98"/>
      <c r="H15" s="97"/>
      <c r="I15" s="96"/>
      <c r="J15" s="99"/>
      <c r="K15" s="99"/>
      <c r="L15" s="97"/>
    </row>
    <row r="16" spans="2:12" x14ac:dyDescent="0.15">
      <c r="B16" s="94">
        <f t="shared" si="0"/>
        <v>9</v>
      </c>
      <c r="C16" s="95" t="s">
        <v>74</v>
      </c>
      <c r="D16" s="96"/>
      <c r="E16" s="97"/>
      <c r="F16" s="96"/>
      <c r="G16" s="98"/>
      <c r="H16" s="97"/>
      <c r="I16" s="96"/>
      <c r="J16" s="99"/>
      <c r="K16" s="99"/>
      <c r="L16" s="97"/>
    </row>
    <row r="17" spans="2:12" x14ac:dyDescent="0.15">
      <c r="B17" s="94">
        <f t="shared" si="0"/>
        <v>10</v>
      </c>
      <c r="C17" s="95" t="s">
        <v>74</v>
      </c>
      <c r="D17" s="96"/>
      <c r="E17" s="97"/>
      <c r="F17" s="96"/>
      <c r="G17" s="98"/>
      <c r="H17" s="97"/>
      <c r="I17" s="96"/>
      <c r="J17" s="99"/>
      <c r="K17" s="99"/>
      <c r="L17" s="97"/>
    </row>
    <row r="18" spans="2:12" x14ac:dyDescent="0.15">
      <c r="B18" s="94">
        <f t="shared" si="0"/>
        <v>11</v>
      </c>
      <c r="C18" s="95" t="s">
        <v>74</v>
      </c>
      <c r="D18" s="96"/>
      <c r="E18" s="97"/>
      <c r="F18" s="96"/>
      <c r="G18" s="98"/>
      <c r="H18" s="97"/>
      <c r="I18" s="96"/>
      <c r="J18" s="99"/>
      <c r="K18" s="99"/>
      <c r="L18" s="97"/>
    </row>
    <row r="19" spans="2:12" x14ac:dyDescent="0.15">
      <c r="B19" s="94">
        <f t="shared" si="0"/>
        <v>12</v>
      </c>
      <c r="C19" s="95" t="s">
        <v>74</v>
      </c>
      <c r="D19" s="95"/>
      <c r="E19" s="97"/>
      <c r="F19" s="96"/>
      <c r="G19" s="98"/>
      <c r="H19" s="97"/>
      <c r="I19" s="96"/>
      <c r="J19" s="99"/>
      <c r="K19" s="99"/>
      <c r="L19" s="97"/>
    </row>
    <row r="20" spans="2:12" x14ac:dyDescent="0.15">
      <c r="B20" s="94">
        <f t="shared" si="0"/>
        <v>13</v>
      </c>
      <c r="C20" s="95" t="s">
        <v>56</v>
      </c>
      <c r="D20" s="96"/>
      <c r="E20" s="97"/>
      <c r="F20" s="96"/>
      <c r="G20" s="98"/>
      <c r="H20" s="97"/>
      <c r="I20" s="96"/>
      <c r="J20" s="99"/>
      <c r="K20" s="99"/>
      <c r="L20" s="97"/>
    </row>
    <row r="21" spans="2:12" x14ac:dyDescent="0.15">
      <c r="B21" s="94">
        <f t="shared" si="0"/>
        <v>14</v>
      </c>
      <c r="C21" s="95" t="s">
        <v>74</v>
      </c>
      <c r="D21" s="96"/>
      <c r="E21" s="97"/>
      <c r="F21" s="96"/>
      <c r="G21" s="98"/>
      <c r="H21" s="97"/>
      <c r="I21" s="96"/>
      <c r="J21" s="99"/>
      <c r="K21" s="99"/>
      <c r="L21" s="97"/>
    </row>
    <row r="22" spans="2:12" x14ac:dyDescent="0.15">
      <c r="B22" s="94">
        <f t="shared" si="0"/>
        <v>15</v>
      </c>
      <c r="C22" s="95" t="s">
        <v>74</v>
      </c>
      <c r="D22" s="96"/>
      <c r="E22" s="97"/>
      <c r="F22" s="96"/>
      <c r="G22" s="98"/>
      <c r="H22" s="97"/>
      <c r="I22" s="96"/>
      <c r="J22" s="99"/>
      <c r="K22" s="99"/>
      <c r="L22" s="97"/>
    </row>
    <row r="23" spans="2:12" x14ac:dyDescent="0.15">
      <c r="B23" s="94">
        <f t="shared" si="0"/>
        <v>16</v>
      </c>
      <c r="C23" s="95" t="s">
        <v>74</v>
      </c>
      <c r="D23" s="96"/>
      <c r="E23" s="97"/>
      <c r="F23" s="96"/>
      <c r="G23" s="98"/>
      <c r="H23" s="97"/>
      <c r="I23" s="96"/>
      <c r="J23" s="99"/>
      <c r="K23" s="99"/>
      <c r="L23" s="97"/>
    </row>
    <row r="24" spans="2:12" x14ac:dyDescent="0.15">
      <c r="B24" s="94">
        <f t="shared" si="0"/>
        <v>17</v>
      </c>
      <c r="C24" s="95" t="s">
        <v>56</v>
      </c>
      <c r="D24" s="96"/>
      <c r="E24" s="97"/>
      <c r="F24" s="96"/>
      <c r="G24" s="98"/>
      <c r="H24" s="97"/>
      <c r="I24" s="95"/>
      <c r="J24" s="99"/>
      <c r="K24" s="99"/>
      <c r="L24" s="97"/>
    </row>
    <row r="25" spans="2:12" x14ac:dyDescent="0.15">
      <c r="B25" s="94">
        <f t="shared" si="0"/>
        <v>18</v>
      </c>
      <c r="C25" s="95" t="s">
        <v>56</v>
      </c>
      <c r="D25" s="96"/>
      <c r="E25" s="97"/>
      <c r="F25" s="96"/>
      <c r="G25" s="98"/>
      <c r="H25" s="97"/>
      <c r="I25" s="95"/>
      <c r="J25" s="99"/>
      <c r="K25" s="99"/>
      <c r="L25" s="97"/>
    </row>
    <row r="26" spans="2:12" x14ac:dyDescent="0.15">
      <c r="B26" s="94">
        <f t="shared" si="0"/>
        <v>19</v>
      </c>
      <c r="C26" s="95" t="s">
        <v>56</v>
      </c>
      <c r="D26" s="96"/>
      <c r="E26" s="97"/>
      <c r="F26" s="96"/>
      <c r="G26" s="98"/>
      <c r="H26" s="97"/>
      <c r="I26" s="95"/>
      <c r="J26" s="99"/>
      <c r="K26" s="99"/>
      <c r="L26" s="97"/>
    </row>
    <row r="27" spans="2:12" x14ac:dyDescent="0.15">
      <c r="B27" s="94">
        <f t="shared" si="0"/>
        <v>20</v>
      </c>
      <c r="C27" s="95" t="s">
        <v>56</v>
      </c>
      <c r="D27" s="96"/>
      <c r="E27" s="97"/>
      <c r="F27" s="96"/>
      <c r="G27" s="98"/>
      <c r="H27" s="97"/>
      <c r="I27" s="95"/>
      <c r="J27" s="99"/>
      <c r="K27" s="99"/>
      <c r="L27" s="97"/>
    </row>
    <row r="28" spans="2:12" x14ac:dyDescent="0.15">
      <c r="B28" s="94">
        <f t="shared" si="0"/>
        <v>21</v>
      </c>
      <c r="C28" s="95"/>
      <c r="D28" s="96"/>
      <c r="E28" s="97"/>
      <c r="F28" s="96"/>
      <c r="G28" s="98"/>
      <c r="H28" s="97"/>
      <c r="I28" s="95"/>
      <c r="J28" s="99"/>
      <c r="K28" s="99"/>
      <c r="L28" s="97"/>
    </row>
    <row r="29" spans="2:12" x14ac:dyDescent="0.15">
      <c r="B29" s="94">
        <f t="shared" si="0"/>
        <v>22</v>
      </c>
      <c r="C29" s="95"/>
      <c r="D29" s="96"/>
      <c r="E29" s="136"/>
      <c r="F29" s="96"/>
      <c r="G29" s="98"/>
      <c r="H29" s="97"/>
      <c r="I29" s="95"/>
      <c r="J29" s="99"/>
      <c r="K29" s="99"/>
      <c r="L29" s="97"/>
    </row>
    <row r="30" spans="2:12" x14ac:dyDescent="0.15">
      <c r="B30" s="94">
        <f t="shared" si="0"/>
        <v>23</v>
      </c>
      <c r="C30" s="95"/>
      <c r="D30" s="96"/>
      <c r="E30" s="97"/>
      <c r="F30" s="96"/>
      <c r="G30" s="98"/>
      <c r="H30" s="97"/>
      <c r="I30" s="95"/>
      <c r="J30" s="99"/>
      <c r="K30" s="99"/>
      <c r="L30" s="97"/>
    </row>
    <row r="31" spans="2:12" x14ac:dyDescent="0.15">
      <c r="B31" s="94">
        <f t="shared" si="0"/>
        <v>24</v>
      </c>
      <c r="C31" s="95"/>
      <c r="D31" s="96"/>
      <c r="E31" s="97"/>
      <c r="F31" s="96"/>
      <c r="G31" s="98"/>
      <c r="H31" s="97"/>
      <c r="I31" s="95"/>
      <c r="J31" s="99"/>
      <c r="K31" s="99"/>
      <c r="L31" s="97"/>
    </row>
    <row r="32" spans="2:12" x14ac:dyDescent="0.15">
      <c r="B32" s="94">
        <f t="shared" si="0"/>
        <v>25</v>
      </c>
      <c r="C32" s="95"/>
      <c r="D32" s="96"/>
      <c r="E32" s="97"/>
      <c r="F32" s="96"/>
      <c r="G32" s="98"/>
      <c r="H32" s="97"/>
      <c r="I32" s="95"/>
      <c r="J32" s="99"/>
      <c r="K32" s="99"/>
      <c r="L32" s="97"/>
    </row>
    <row r="33" spans="2:12" x14ac:dyDescent="0.15">
      <c r="B33" s="94">
        <f t="shared" si="0"/>
        <v>26</v>
      </c>
      <c r="C33" s="95"/>
      <c r="D33" s="96"/>
      <c r="E33" s="97"/>
      <c r="F33" s="96"/>
      <c r="G33" s="98"/>
      <c r="H33" s="97"/>
      <c r="I33" s="95"/>
      <c r="J33" s="99"/>
      <c r="K33" s="99"/>
      <c r="L33" s="97"/>
    </row>
    <row r="34" spans="2:12" x14ac:dyDescent="0.15">
      <c r="B34" s="94">
        <f t="shared" si="0"/>
        <v>27</v>
      </c>
      <c r="C34" s="95"/>
      <c r="D34" s="96"/>
      <c r="E34" s="97"/>
      <c r="F34" s="96"/>
      <c r="G34" s="98"/>
      <c r="H34" s="97"/>
      <c r="I34" s="95"/>
      <c r="J34" s="99"/>
      <c r="K34" s="99"/>
      <c r="L34" s="97"/>
    </row>
    <row r="35" spans="2:12" x14ac:dyDescent="0.15">
      <c r="B35" s="94">
        <f t="shared" si="0"/>
        <v>28</v>
      </c>
      <c r="C35" s="95"/>
      <c r="D35" s="96"/>
      <c r="E35" s="97"/>
      <c r="F35" s="96"/>
      <c r="G35" s="98"/>
      <c r="H35" s="97"/>
      <c r="I35" s="95"/>
      <c r="J35" s="99"/>
      <c r="K35" s="99"/>
      <c r="L35" s="97"/>
    </row>
    <row r="36" spans="2:12" x14ac:dyDescent="0.15">
      <c r="B36" s="94">
        <f t="shared" si="0"/>
        <v>29</v>
      </c>
      <c r="C36" s="95"/>
      <c r="D36" s="96"/>
      <c r="E36" s="97"/>
      <c r="F36" s="96"/>
      <c r="G36" s="98"/>
      <c r="H36" s="97"/>
      <c r="I36" s="95"/>
      <c r="J36" s="99"/>
      <c r="K36" s="99"/>
      <c r="L36" s="97"/>
    </row>
    <row r="37" spans="2:12" x14ac:dyDescent="0.15">
      <c r="B37" s="94">
        <f t="shared" si="0"/>
        <v>30</v>
      </c>
      <c r="C37" s="95"/>
      <c r="D37" s="96"/>
      <c r="E37" s="97"/>
      <c r="F37" s="96"/>
      <c r="G37" s="98"/>
      <c r="H37" s="97"/>
      <c r="I37" s="95"/>
      <c r="J37" s="99"/>
      <c r="K37" s="99"/>
      <c r="L37" s="97"/>
    </row>
    <row r="38" spans="2:12" x14ac:dyDescent="0.15">
      <c r="B38" s="94">
        <f t="shared" si="0"/>
        <v>31</v>
      </c>
      <c r="C38" s="95"/>
      <c r="D38" s="96"/>
      <c r="E38" s="97"/>
      <c r="F38" s="96"/>
      <c r="G38" s="98"/>
      <c r="H38" s="97"/>
      <c r="I38" s="95"/>
      <c r="J38" s="99"/>
      <c r="K38" s="99"/>
      <c r="L38" s="97"/>
    </row>
    <row r="39" spans="2:12" x14ac:dyDescent="0.15">
      <c r="B39" s="94">
        <f t="shared" si="0"/>
        <v>32</v>
      </c>
      <c r="C39" s="95"/>
      <c r="D39" s="96"/>
      <c r="E39" s="97"/>
      <c r="F39" s="96"/>
      <c r="G39" s="98"/>
      <c r="H39" s="97"/>
      <c r="I39" s="95"/>
      <c r="J39" s="99"/>
      <c r="K39" s="99"/>
      <c r="L39" s="97"/>
    </row>
    <row r="40" spans="2:12" x14ac:dyDescent="0.15">
      <c r="B40" s="94">
        <f t="shared" si="0"/>
        <v>33</v>
      </c>
      <c r="C40" s="95"/>
      <c r="D40" s="96"/>
      <c r="E40" s="97"/>
      <c r="F40" s="96"/>
      <c r="G40" s="98"/>
      <c r="H40" s="97"/>
      <c r="I40" s="95"/>
      <c r="J40" s="99"/>
      <c r="K40" s="99"/>
      <c r="L40" s="97"/>
    </row>
    <row r="41" spans="2:12" x14ac:dyDescent="0.15">
      <c r="B41" s="94">
        <f t="shared" si="0"/>
        <v>34</v>
      </c>
      <c r="C41" s="95"/>
      <c r="D41" s="96"/>
      <c r="E41" s="97"/>
      <c r="F41" s="96"/>
      <c r="G41" s="98"/>
      <c r="H41" s="97"/>
      <c r="I41" s="95"/>
      <c r="J41" s="99"/>
      <c r="K41" s="99"/>
      <c r="L41" s="97"/>
    </row>
    <row r="42" spans="2:12" x14ac:dyDescent="0.15">
      <c r="B42" s="94">
        <f t="shared" si="0"/>
        <v>35</v>
      </c>
      <c r="C42" s="95"/>
      <c r="D42" s="96"/>
      <c r="E42" s="97"/>
      <c r="F42" s="96"/>
      <c r="G42" s="98"/>
      <c r="H42" s="97"/>
      <c r="I42" s="95"/>
      <c r="J42" s="99"/>
      <c r="K42" s="99"/>
      <c r="L42" s="97"/>
    </row>
    <row r="43" spans="2:12" x14ac:dyDescent="0.15">
      <c r="B43" s="94">
        <f t="shared" si="0"/>
        <v>36</v>
      </c>
      <c r="C43" s="95"/>
      <c r="D43" s="96"/>
      <c r="E43" s="97"/>
      <c r="F43" s="96"/>
      <c r="G43" s="98"/>
      <c r="H43" s="97"/>
      <c r="I43" s="95"/>
      <c r="J43" s="99"/>
      <c r="K43" s="99"/>
      <c r="L43" s="97"/>
    </row>
    <row r="44" spans="2:12" x14ac:dyDescent="0.15">
      <c r="B44" s="94">
        <f t="shared" si="0"/>
        <v>37</v>
      </c>
      <c r="C44" s="95"/>
      <c r="D44" s="96"/>
      <c r="E44" s="97"/>
      <c r="F44" s="96"/>
      <c r="G44" s="98"/>
      <c r="H44" s="97"/>
      <c r="I44" s="95"/>
      <c r="J44" s="99"/>
      <c r="K44" s="99"/>
      <c r="L44" s="97"/>
    </row>
    <row r="45" spans="2:12" x14ac:dyDescent="0.15">
      <c r="B45" s="94">
        <f t="shared" si="0"/>
        <v>38</v>
      </c>
      <c r="C45" s="95"/>
      <c r="D45" s="96"/>
      <c r="E45" s="97"/>
      <c r="F45" s="96"/>
      <c r="G45" s="98"/>
      <c r="H45" s="97"/>
      <c r="I45" s="95"/>
      <c r="J45" s="99"/>
      <c r="K45" s="99"/>
      <c r="L45" s="97"/>
    </row>
    <row r="46" spans="2:12" x14ac:dyDescent="0.15">
      <c r="B46" s="94">
        <f t="shared" si="0"/>
        <v>39</v>
      </c>
      <c r="C46" s="95"/>
      <c r="D46" s="96"/>
      <c r="E46" s="97"/>
      <c r="F46" s="96"/>
      <c r="G46" s="98"/>
      <c r="H46" s="97"/>
      <c r="I46" s="95"/>
      <c r="J46" s="99"/>
      <c r="K46" s="99"/>
      <c r="L46" s="97"/>
    </row>
    <row r="47" spans="2:12" x14ac:dyDescent="0.15">
      <c r="B47" s="94">
        <f t="shared" si="0"/>
        <v>40</v>
      </c>
      <c r="C47" s="95"/>
      <c r="D47" s="96"/>
      <c r="E47" s="97"/>
      <c r="F47" s="96"/>
      <c r="G47" s="98"/>
      <c r="H47" s="97"/>
      <c r="I47" s="95"/>
      <c r="J47" s="99"/>
      <c r="K47" s="99"/>
      <c r="L47" s="97"/>
    </row>
    <row r="48" spans="2:12" x14ac:dyDescent="0.15">
      <c r="B48" s="94">
        <f t="shared" si="0"/>
        <v>41</v>
      </c>
      <c r="C48" s="95"/>
      <c r="D48" s="96"/>
      <c r="E48" s="97"/>
      <c r="F48" s="96"/>
      <c r="G48" s="98"/>
      <c r="H48" s="97"/>
      <c r="I48" s="95"/>
      <c r="J48" s="99"/>
      <c r="K48" s="99"/>
      <c r="L48" s="97"/>
    </row>
    <row r="49" spans="2:12" x14ac:dyDescent="0.15">
      <c r="B49" s="94">
        <f t="shared" si="0"/>
        <v>42</v>
      </c>
      <c r="C49" s="95"/>
      <c r="D49" s="96"/>
      <c r="E49" s="97"/>
      <c r="F49" s="96"/>
      <c r="G49" s="98"/>
      <c r="H49" s="97"/>
      <c r="I49" s="95"/>
      <c r="J49" s="99"/>
      <c r="K49" s="99"/>
      <c r="L49" s="97"/>
    </row>
    <row r="50" spans="2:12" x14ac:dyDescent="0.15">
      <c r="B50" s="94">
        <f t="shared" si="0"/>
        <v>43</v>
      </c>
      <c r="C50" s="95"/>
      <c r="D50" s="96"/>
      <c r="E50" s="97"/>
      <c r="F50" s="96"/>
      <c r="G50" s="98"/>
      <c r="H50" s="97"/>
      <c r="I50" s="95"/>
      <c r="J50" s="99"/>
      <c r="K50" s="99"/>
      <c r="L50" s="97"/>
    </row>
    <row r="51" spans="2:12" x14ac:dyDescent="0.15">
      <c r="B51" s="94">
        <f t="shared" si="0"/>
        <v>44</v>
      </c>
      <c r="C51" s="95"/>
      <c r="D51" s="96"/>
      <c r="E51" s="97"/>
      <c r="F51" s="96"/>
      <c r="G51" s="98"/>
      <c r="H51" s="97"/>
      <c r="I51" s="95"/>
      <c r="J51" s="99"/>
      <c r="K51" s="99"/>
      <c r="L51" s="97"/>
    </row>
    <row r="52" spans="2:12" x14ac:dyDescent="0.15">
      <c r="B52" s="94">
        <f t="shared" si="0"/>
        <v>45</v>
      </c>
      <c r="C52" s="95"/>
      <c r="D52" s="96"/>
      <c r="E52" s="97"/>
      <c r="F52" s="96"/>
      <c r="G52" s="98"/>
      <c r="H52" s="97"/>
      <c r="I52" s="95"/>
      <c r="J52" s="99"/>
      <c r="K52" s="99"/>
      <c r="L52" s="97"/>
    </row>
    <row r="53" spans="2:12" x14ac:dyDescent="0.15">
      <c r="B53" s="94">
        <f t="shared" si="0"/>
        <v>46</v>
      </c>
      <c r="C53" s="95"/>
      <c r="D53" s="96"/>
      <c r="E53" s="97"/>
      <c r="F53" s="96"/>
      <c r="G53" s="98"/>
      <c r="H53" s="97"/>
      <c r="I53" s="95"/>
      <c r="J53" s="99"/>
      <c r="K53" s="99"/>
      <c r="L53" s="97"/>
    </row>
    <row r="54" spans="2:12" x14ac:dyDescent="0.15">
      <c r="B54" s="94">
        <f t="shared" si="0"/>
        <v>47</v>
      </c>
      <c r="C54" s="95"/>
      <c r="D54" s="96"/>
      <c r="E54" s="97"/>
      <c r="F54" s="96"/>
      <c r="G54" s="98"/>
      <c r="H54" s="97"/>
      <c r="I54" s="95"/>
      <c r="J54" s="99"/>
      <c r="K54" s="99"/>
      <c r="L54" s="97"/>
    </row>
    <row r="55" spans="2:12" x14ac:dyDescent="0.15">
      <c r="B55" s="94">
        <f t="shared" si="0"/>
        <v>48</v>
      </c>
      <c r="C55" s="95"/>
      <c r="D55" s="96"/>
      <c r="E55" s="97"/>
      <c r="F55" s="96"/>
      <c r="G55" s="98"/>
      <c r="H55" s="97"/>
      <c r="I55" s="95"/>
      <c r="J55" s="99"/>
      <c r="K55" s="99"/>
      <c r="L55" s="97"/>
    </row>
    <row r="56" spans="2:12" x14ac:dyDescent="0.15">
      <c r="B56" s="94">
        <f t="shared" si="0"/>
        <v>49</v>
      </c>
      <c r="C56" s="95"/>
      <c r="D56" s="96"/>
      <c r="E56" s="97"/>
      <c r="F56" s="96"/>
      <c r="G56" s="98"/>
      <c r="H56" s="97"/>
      <c r="I56" s="95"/>
      <c r="J56" s="99"/>
      <c r="K56" s="99"/>
      <c r="L56" s="97"/>
    </row>
    <row r="57" spans="2:12" x14ac:dyDescent="0.15">
      <c r="B57" s="94">
        <f t="shared" si="0"/>
        <v>50</v>
      </c>
      <c r="C57" s="95"/>
      <c r="D57" s="96"/>
      <c r="E57" s="97"/>
      <c r="F57" s="96"/>
      <c r="G57" s="98"/>
      <c r="H57" s="97"/>
      <c r="I57" s="95"/>
      <c r="J57" s="99"/>
      <c r="K57" s="99"/>
      <c r="L57" s="97"/>
    </row>
    <row r="58" spans="2:12" x14ac:dyDescent="0.15">
      <c r="B58" s="94">
        <f t="shared" si="0"/>
        <v>51</v>
      </c>
      <c r="C58" s="95"/>
      <c r="D58" s="96"/>
      <c r="E58" s="97"/>
      <c r="F58" s="96"/>
      <c r="G58" s="98"/>
      <c r="H58" s="97"/>
      <c r="I58" s="95"/>
      <c r="J58" s="99"/>
      <c r="K58" s="99"/>
      <c r="L58" s="97"/>
    </row>
    <row r="59" spans="2:12" x14ac:dyDescent="0.15">
      <c r="B59" s="94">
        <f t="shared" si="0"/>
        <v>52</v>
      </c>
      <c r="C59" s="95"/>
      <c r="D59" s="96"/>
      <c r="E59" s="97"/>
      <c r="F59" s="96"/>
      <c r="G59" s="98"/>
      <c r="H59" s="97"/>
      <c r="I59" s="95"/>
      <c r="J59" s="99"/>
      <c r="K59" s="99"/>
      <c r="L59" s="97"/>
    </row>
    <row r="60" spans="2:12" x14ac:dyDescent="0.15">
      <c r="B60" s="94">
        <f t="shared" si="0"/>
        <v>53</v>
      </c>
      <c r="C60" s="95"/>
      <c r="D60" s="96"/>
      <c r="E60" s="97"/>
      <c r="F60" s="96"/>
      <c r="G60" s="98"/>
      <c r="H60" s="97"/>
      <c r="I60" s="95"/>
      <c r="J60" s="99"/>
      <c r="K60" s="99"/>
      <c r="L60" s="97"/>
    </row>
    <row r="61" spans="2:12" x14ac:dyDescent="0.15">
      <c r="B61" s="94">
        <f t="shared" si="0"/>
        <v>54</v>
      </c>
      <c r="C61" s="95"/>
      <c r="D61" s="96"/>
      <c r="E61" s="97"/>
      <c r="F61" s="96"/>
      <c r="G61" s="98"/>
      <c r="H61" s="97"/>
      <c r="I61" s="95"/>
      <c r="J61" s="99"/>
      <c r="K61" s="99"/>
      <c r="L61" s="97"/>
    </row>
    <row r="62" spans="2:12" x14ac:dyDescent="0.15">
      <c r="B62" s="94">
        <f t="shared" si="0"/>
        <v>55</v>
      </c>
      <c r="C62" s="95"/>
      <c r="D62" s="96"/>
      <c r="E62" s="97"/>
      <c r="F62" s="96"/>
      <c r="G62" s="98"/>
      <c r="H62" s="97"/>
      <c r="I62" s="95"/>
      <c r="J62" s="99"/>
      <c r="K62" s="99"/>
      <c r="L62" s="97"/>
    </row>
    <row r="63" spans="2:12" x14ac:dyDescent="0.15">
      <c r="B63" s="94">
        <f t="shared" si="0"/>
        <v>56</v>
      </c>
      <c r="C63" s="95"/>
      <c r="D63" s="96"/>
      <c r="E63" s="97"/>
      <c r="F63" s="96"/>
      <c r="G63" s="98"/>
      <c r="H63" s="97"/>
      <c r="I63" s="96"/>
      <c r="J63" s="99"/>
      <c r="K63" s="99"/>
      <c r="L63" s="97"/>
    </row>
    <row r="64" spans="2:12" x14ac:dyDescent="0.15">
      <c r="B64" s="94">
        <f t="shared" si="0"/>
        <v>57</v>
      </c>
      <c r="C64" s="95"/>
      <c r="D64" s="96"/>
      <c r="E64" s="97"/>
      <c r="F64" s="96"/>
      <c r="G64" s="98"/>
      <c r="H64" s="97"/>
      <c r="I64" s="96"/>
      <c r="J64" s="99"/>
      <c r="K64" s="99"/>
      <c r="L64" s="97"/>
    </row>
    <row r="65" spans="2:12" x14ac:dyDescent="0.15">
      <c r="B65" s="94">
        <f t="shared" si="0"/>
        <v>58</v>
      </c>
      <c r="C65" s="95"/>
      <c r="D65" s="95"/>
      <c r="E65" s="97"/>
      <c r="F65" s="96"/>
      <c r="G65" s="98"/>
      <c r="H65" s="97"/>
      <c r="I65" s="96"/>
      <c r="J65" s="99"/>
      <c r="K65" s="99"/>
      <c r="L65" s="97"/>
    </row>
    <row r="66" spans="2:12" x14ac:dyDescent="0.15">
      <c r="B66" s="94">
        <f t="shared" si="0"/>
        <v>59</v>
      </c>
      <c r="C66" s="95"/>
      <c r="D66" s="95"/>
      <c r="E66" s="97"/>
      <c r="F66" s="96"/>
      <c r="G66" s="98"/>
      <c r="H66" s="97"/>
      <c r="I66" s="95"/>
      <c r="J66" s="99"/>
      <c r="K66" s="99"/>
      <c r="L66" s="97"/>
    </row>
    <row r="67" spans="2:12" x14ac:dyDescent="0.15">
      <c r="B67" s="94">
        <f t="shared" si="0"/>
        <v>60</v>
      </c>
      <c r="C67" s="95"/>
      <c r="D67" s="95"/>
      <c r="E67" s="97"/>
      <c r="F67" s="96"/>
      <c r="G67" s="98"/>
      <c r="H67" s="97"/>
      <c r="I67" s="96"/>
      <c r="J67" s="99"/>
      <c r="K67" s="99"/>
      <c r="L67" s="97"/>
    </row>
    <row r="68" spans="2:12" x14ac:dyDescent="0.15">
      <c r="B68" s="94">
        <f t="shared" si="0"/>
        <v>61</v>
      </c>
      <c r="C68" s="95"/>
      <c r="D68" s="95"/>
      <c r="E68" s="97"/>
      <c r="F68" s="96"/>
      <c r="G68" s="98"/>
      <c r="H68" s="97"/>
      <c r="I68" s="96"/>
      <c r="J68" s="99"/>
      <c r="K68" s="99"/>
      <c r="L68" s="97"/>
    </row>
    <row r="69" spans="2:12" x14ac:dyDescent="0.15">
      <c r="B69" s="94">
        <f t="shared" si="0"/>
        <v>62</v>
      </c>
      <c r="C69" s="95"/>
      <c r="D69" s="95"/>
      <c r="E69" s="97"/>
      <c r="F69" s="96"/>
      <c r="G69" s="98"/>
      <c r="H69" s="97"/>
      <c r="I69" s="96"/>
      <c r="J69" s="99"/>
      <c r="K69" s="99"/>
      <c r="L69" s="97"/>
    </row>
    <row r="70" spans="2:12" x14ac:dyDescent="0.15">
      <c r="B70" s="94">
        <f t="shared" si="0"/>
        <v>63</v>
      </c>
      <c r="C70" s="95"/>
      <c r="D70" s="95"/>
      <c r="E70" s="97"/>
      <c r="F70" s="96"/>
      <c r="G70" s="98"/>
      <c r="H70" s="97"/>
      <c r="I70" s="96"/>
      <c r="J70" s="99"/>
      <c r="K70" s="99"/>
      <c r="L70" s="97"/>
    </row>
    <row r="71" spans="2:12" x14ac:dyDescent="0.15">
      <c r="B71" s="94">
        <f t="shared" si="0"/>
        <v>64</v>
      </c>
      <c r="C71" s="95"/>
      <c r="D71" s="95"/>
      <c r="E71" s="97"/>
      <c r="F71" s="96"/>
      <c r="G71" s="98"/>
      <c r="H71" s="97"/>
      <c r="I71" s="96"/>
      <c r="J71" s="99"/>
      <c r="K71" s="99"/>
      <c r="L71" s="97"/>
    </row>
    <row r="72" spans="2:12" x14ac:dyDescent="0.15">
      <c r="B72" s="94">
        <f t="shared" si="0"/>
        <v>65</v>
      </c>
      <c r="C72" s="95"/>
      <c r="D72" s="95"/>
      <c r="E72" s="97"/>
      <c r="F72" s="96"/>
      <c r="G72" s="98"/>
      <c r="H72" s="97"/>
      <c r="I72" s="96"/>
      <c r="J72" s="99"/>
      <c r="K72" s="99"/>
      <c r="L72" s="97"/>
    </row>
    <row r="73" spans="2:12" x14ac:dyDescent="0.15">
      <c r="B73" s="94">
        <f t="shared" ref="B73:B136" si="1">ROW()-7</f>
        <v>66</v>
      </c>
      <c r="C73" s="95"/>
      <c r="D73" s="95"/>
      <c r="E73" s="97"/>
      <c r="F73" s="96"/>
      <c r="G73" s="98"/>
      <c r="H73" s="97"/>
      <c r="I73" s="96"/>
      <c r="J73" s="99"/>
      <c r="K73" s="99"/>
      <c r="L73" s="97"/>
    </row>
    <row r="74" spans="2:12" x14ac:dyDescent="0.15">
      <c r="B74" s="94">
        <f t="shared" si="1"/>
        <v>67</v>
      </c>
      <c r="C74" s="95"/>
      <c r="D74" s="95"/>
      <c r="E74" s="97"/>
      <c r="F74" s="96"/>
      <c r="G74" s="98"/>
      <c r="H74" s="97"/>
      <c r="I74" s="96"/>
      <c r="J74" s="99"/>
      <c r="K74" s="99"/>
      <c r="L74" s="97"/>
    </row>
    <row r="75" spans="2:12" x14ac:dyDescent="0.15">
      <c r="B75" s="94">
        <f t="shared" si="1"/>
        <v>68</v>
      </c>
      <c r="C75" s="95"/>
      <c r="D75" s="95"/>
      <c r="E75" s="97"/>
      <c r="F75" s="96"/>
      <c r="G75" s="98"/>
      <c r="H75" s="97"/>
      <c r="I75" s="96"/>
      <c r="J75" s="99"/>
      <c r="K75" s="99"/>
      <c r="L75" s="97"/>
    </row>
    <row r="76" spans="2:12" x14ac:dyDescent="0.15">
      <c r="B76" s="94">
        <f t="shared" si="1"/>
        <v>69</v>
      </c>
      <c r="C76" s="95"/>
      <c r="D76" s="95"/>
      <c r="E76" s="97"/>
      <c r="F76" s="96"/>
      <c r="G76" s="98"/>
      <c r="H76" s="97"/>
      <c r="I76" s="96"/>
      <c r="J76" s="102"/>
      <c r="K76" s="99"/>
      <c r="L76" s="97"/>
    </row>
    <row r="77" spans="2:12" x14ac:dyDescent="0.15">
      <c r="B77" s="94">
        <f t="shared" si="1"/>
        <v>70</v>
      </c>
      <c r="C77" s="95"/>
      <c r="D77" s="95"/>
      <c r="E77" s="97"/>
      <c r="F77" s="96"/>
      <c r="G77" s="98"/>
      <c r="H77" s="97"/>
      <c r="I77" s="96"/>
      <c r="J77" s="99"/>
      <c r="K77" s="99"/>
      <c r="L77" s="97"/>
    </row>
    <row r="78" spans="2:12" x14ac:dyDescent="0.15">
      <c r="B78" s="94">
        <f t="shared" si="1"/>
        <v>71</v>
      </c>
      <c r="C78" s="95"/>
      <c r="D78" s="95"/>
      <c r="E78" s="97"/>
      <c r="F78" s="96"/>
      <c r="G78" s="98"/>
      <c r="H78" s="97"/>
      <c r="I78" s="96"/>
      <c r="J78" s="99"/>
      <c r="K78" s="99"/>
      <c r="L78" s="97"/>
    </row>
    <row r="79" spans="2:12" x14ac:dyDescent="0.15">
      <c r="B79" s="94">
        <f t="shared" si="1"/>
        <v>72</v>
      </c>
      <c r="C79" s="95"/>
      <c r="D79" s="95"/>
      <c r="E79" s="97"/>
      <c r="F79" s="96"/>
      <c r="G79" s="98"/>
      <c r="H79" s="97"/>
      <c r="I79" s="96"/>
      <c r="J79" s="99"/>
      <c r="K79" s="99"/>
      <c r="L79" s="97"/>
    </row>
    <row r="80" spans="2:12" x14ac:dyDescent="0.15">
      <c r="B80" s="94">
        <f t="shared" si="1"/>
        <v>73</v>
      </c>
      <c r="C80" s="95"/>
      <c r="D80" s="95"/>
      <c r="E80" s="97"/>
      <c r="F80" s="96"/>
      <c r="G80" s="98"/>
      <c r="H80" s="97"/>
      <c r="I80" s="96"/>
      <c r="J80" s="99"/>
      <c r="K80" s="99"/>
      <c r="L80" s="97"/>
    </row>
    <row r="81" spans="2:12" x14ac:dyDescent="0.15">
      <c r="B81" s="94">
        <f t="shared" si="1"/>
        <v>74</v>
      </c>
      <c r="C81" s="95"/>
      <c r="D81" s="95"/>
      <c r="E81" s="97"/>
      <c r="F81" s="96"/>
      <c r="G81" s="98"/>
      <c r="H81" s="97"/>
      <c r="I81" s="96"/>
      <c r="J81" s="99"/>
      <c r="K81" s="99"/>
      <c r="L81" s="97"/>
    </row>
    <row r="82" spans="2:12" x14ac:dyDescent="0.15">
      <c r="B82" s="94">
        <f t="shared" si="1"/>
        <v>75</v>
      </c>
      <c r="C82" s="95"/>
      <c r="D82" s="95"/>
      <c r="E82" s="97"/>
      <c r="F82" s="96"/>
      <c r="G82" s="98"/>
      <c r="H82" s="97"/>
      <c r="I82" s="96"/>
      <c r="J82" s="99"/>
      <c r="K82" s="99"/>
      <c r="L82" s="97"/>
    </row>
    <row r="83" spans="2:12" x14ac:dyDescent="0.15">
      <c r="B83" s="94">
        <f t="shared" si="1"/>
        <v>76</v>
      </c>
      <c r="C83" s="95"/>
      <c r="D83" s="95"/>
      <c r="E83" s="97"/>
      <c r="F83" s="96"/>
      <c r="G83" s="98"/>
      <c r="H83" s="97"/>
      <c r="I83" s="96"/>
      <c r="J83" s="99"/>
      <c r="K83" s="99"/>
      <c r="L83" s="97"/>
    </row>
    <row r="84" spans="2:12" x14ac:dyDescent="0.15">
      <c r="B84" s="94">
        <f t="shared" si="1"/>
        <v>77</v>
      </c>
      <c r="C84" s="95"/>
      <c r="D84" s="95"/>
      <c r="E84" s="97"/>
      <c r="F84" s="96"/>
      <c r="G84" s="98"/>
      <c r="H84" s="97"/>
      <c r="I84" s="95"/>
      <c r="J84" s="99"/>
      <c r="K84" s="99"/>
      <c r="L84" s="97"/>
    </row>
    <row r="85" spans="2:12" x14ac:dyDescent="0.15">
      <c r="B85" s="94">
        <f t="shared" si="1"/>
        <v>78</v>
      </c>
      <c r="C85" s="95"/>
      <c r="D85" s="95"/>
      <c r="E85" s="97"/>
      <c r="F85" s="96"/>
      <c r="G85" s="98"/>
      <c r="H85" s="97"/>
      <c r="I85" s="96"/>
      <c r="J85" s="99"/>
      <c r="K85" s="99"/>
      <c r="L85" s="97"/>
    </row>
    <row r="86" spans="2:12" x14ac:dyDescent="0.15">
      <c r="B86" s="94">
        <f t="shared" si="1"/>
        <v>79</v>
      </c>
      <c r="C86" s="95"/>
      <c r="D86" s="95"/>
      <c r="E86" s="97"/>
      <c r="F86" s="96"/>
      <c r="G86" s="98"/>
      <c r="H86" s="97"/>
      <c r="I86" s="95"/>
      <c r="J86" s="99"/>
      <c r="K86" s="99"/>
      <c r="L86" s="97"/>
    </row>
    <row r="87" spans="2:12" x14ac:dyDescent="0.15">
      <c r="B87" s="94">
        <f t="shared" si="1"/>
        <v>80</v>
      </c>
      <c r="C87" s="95"/>
      <c r="D87" s="95"/>
      <c r="E87" s="97"/>
      <c r="F87" s="96"/>
      <c r="G87" s="98"/>
      <c r="H87" s="97"/>
      <c r="I87" s="95"/>
      <c r="J87" s="99"/>
      <c r="K87" s="99"/>
      <c r="L87" s="97"/>
    </row>
    <row r="88" spans="2:12" x14ac:dyDescent="0.15">
      <c r="B88" s="94">
        <f t="shared" si="1"/>
        <v>81</v>
      </c>
      <c r="C88" s="95"/>
      <c r="D88" s="95"/>
      <c r="E88" s="97"/>
      <c r="F88" s="96"/>
      <c r="G88" s="98"/>
      <c r="H88" s="97"/>
      <c r="I88" s="95"/>
      <c r="J88" s="99"/>
      <c r="K88" s="99"/>
      <c r="L88" s="97"/>
    </row>
    <row r="89" spans="2:12" x14ac:dyDescent="0.15">
      <c r="B89" s="94">
        <f t="shared" si="1"/>
        <v>82</v>
      </c>
      <c r="C89" s="95"/>
      <c r="D89" s="95"/>
      <c r="E89" s="97"/>
      <c r="F89" s="96"/>
      <c r="G89" s="98"/>
      <c r="H89" s="97"/>
      <c r="I89" s="96"/>
      <c r="J89" s="99"/>
      <c r="K89" s="99"/>
      <c r="L89" s="97"/>
    </row>
    <row r="90" spans="2:12" x14ac:dyDescent="0.15">
      <c r="B90" s="94">
        <f t="shared" si="1"/>
        <v>83</v>
      </c>
      <c r="C90" s="95"/>
      <c r="D90" s="95"/>
      <c r="E90" s="97"/>
      <c r="F90" s="96"/>
      <c r="G90" s="98"/>
      <c r="H90" s="97"/>
      <c r="I90" s="95"/>
      <c r="J90" s="99"/>
      <c r="K90" s="99"/>
      <c r="L90" s="97"/>
    </row>
    <row r="91" spans="2:12" x14ac:dyDescent="0.15">
      <c r="B91" s="94">
        <f t="shared" si="1"/>
        <v>84</v>
      </c>
      <c r="C91" s="95"/>
      <c r="D91" s="95"/>
      <c r="E91" s="97"/>
      <c r="F91" s="96"/>
      <c r="G91" s="98"/>
      <c r="H91" s="97"/>
      <c r="I91" s="96"/>
      <c r="J91" s="99"/>
      <c r="K91" s="99"/>
      <c r="L91" s="97"/>
    </row>
    <row r="92" spans="2:12" x14ac:dyDescent="0.15">
      <c r="B92" s="94">
        <f t="shared" si="1"/>
        <v>85</v>
      </c>
      <c r="C92" s="95"/>
      <c r="D92" s="95"/>
      <c r="E92" s="97"/>
      <c r="F92" s="96"/>
      <c r="G92" s="98"/>
      <c r="H92" s="97"/>
      <c r="I92" s="96"/>
      <c r="J92" s="102"/>
      <c r="K92" s="99"/>
      <c r="L92" s="97"/>
    </row>
    <row r="93" spans="2:12" x14ac:dyDescent="0.15">
      <c r="B93" s="94">
        <f t="shared" si="1"/>
        <v>86</v>
      </c>
      <c r="C93" s="95"/>
      <c r="D93" s="95"/>
      <c r="E93" s="97"/>
      <c r="F93" s="96"/>
      <c r="G93" s="98"/>
      <c r="H93" s="97"/>
      <c r="I93" s="96"/>
      <c r="J93" s="99"/>
      <c r="K93" s="99"/>
      <c r="L93" s="97"/>
    </row>
    <row r="94" spans="2:12" x14ac:dyDescent="0.15">
      <c r="B94" s="94">
        <f t="shared" si="1"/>
        <v>87</v>
      </c>
      <c r="C94" s="95"/>
      <c r="D94" s="95"/>
      <c r="E94" s="97"/>
      <c r="F94" s="96"/>
      <c r="G94" s="98"/>
      <c r="H94" s="97"/>
      <c r="I94" s="96"/>
      <c r="J94" s="99"/>
      <c r="K94" s="99"/>
      <c r="L94" s="97"/>
    </row>
    <row r="95" spans="2:12" x14ac:dyDescent="0.15">
      <c r="B95" s="94">
        <f t="shared" si="1"/>
        <v>88</v>
      </c>
      <c r="C95" s="95"/>
      <c r="D95" s="95"/>
      <c r="E95" s="97"/>
      <c r="F95" s="96"/>
      <c r="G95" s="98"/>
      <c r="H95" s="97"/>
      <c r="I95" s="96"/>
      <c r="J95" s="99"/>
      <c r="K95" s="99"/>
      <c r="L95" s="97"/>
    </row>
    <row r="96" spans="2:12" x14ac:dyDescent="0.15">
      <c r="B96" s="94">
        <f t="shared" si="1"/>
        <v>89</v>
      </c>
      <c r="C96" s="95"/>
      <c r="D96" s="95"/>
      <c r="E96" s="97"/>
      <c r="F96" s="96"/>
      <c r="G96" s="98"/>
      <c r="H96" s="97"/>
      <c r="I96" s="96"/>
      <c r="J96" s="99"/>
      <c r="K96" s="99"/>
      <c r="L96" s="97"/>
    </row>
    <row r="97" spans="2:12" x14ac:dyDescent="0.15">
      <c r="B97" s="94">
        <f t="shared" si="1"/>
        <v>90</v>
      </c>
      <c r="C97" s="95"/>
      <c r="D97" s="95"/>
      <c r="E97" s="97"/>
      <c r="F97" s="96"/>
      <c r="G97" s="98"/>
      <c r="H97" s="97"/>
      <c r="I97" s="96"/>
      <c r="J97" s="99"/>
      <c r="K97" s="99"/>
      <c r="L97" s="97"/>
    </row>
    <row r="98" spans="2:12" x14ac:dyDescent="0.15">
      <c r="B98" s="94">
        <f t="shared" si="1"/>
        <v>91</v>
      </c>
      <c r="C98" s="95"/>
      <c r="D98" s="95"/>
      <c r="E98" s="97"/>
      <c r="F98" s="96"/>
      <c r="G98" s="98"/>
      <c r="H98" s="97"/>
      <c r="I98" s="96"/>
      <c r="J98" s="99"/>
      <c r="K98" s="99"/>
      <c r="L98" s="97"/>
    </row>
    <row r="99" spans="2:12" x14ac:dyDescent="0.15">
      <c r="B99" s="94">
        <f t="shared" si="1"/>
        <v>92</v>
      </c>
      <c r="C99" s="95"/>
      <c r="D99" s="95"/>
      <c r="E99" s="97"/>
      <c r="F99" s="96"/>
      <c r="G99" s="98"/>
      <c r="H99" s="97"/>
      <c r="I99" s="96"/>
      <c r="J99" s="99"/>
      <c r="K99" s="99"/>
      <c r="L99" s="97"/>
    </row>
    <row r="100" spans="2:12" x14ac:dyDescent="0.15">
      <c r="B100" s="94">
        <f t="shared" si="1"/>
        <v>93</v>
      </c>
      <c r="C100" s="95"/>
      <c r="D100" s="95"/>
      <c r="E100" s="97"/>
      <c r="F100" s="96"/>
      <c r="G100" s="98"/>
      <c r="H100" s="97"/>
      <c r="I100" s="96"/>
      <c r="J100" s="99"/>
      <c r="K100" s="99"/>
      <c r="L100" s="97"/>
    </row>
    <row r="101" spans="2:12" x14ac:dyDescent="0.15">
      <c r="B101" s="94">
        <f t="shared" si="1"/>
        <v>94</v>
      </c>
      <c r="C101" s="95"/>
      <c r="D101" s="95"/>
      <c r="E101" s="97"/>
      <c r="F101" s="96"/>
      <c r="G101" s="98"/>
      <c r="H101" s="97"/>
      <c r="I101" s="96"/>
      <c r="J101" s="99"/>
      <c r="K101" s="99"/>
      <c r="L101" s="97"/>
    </row>
    <row r="102" spans="2:12" x14ac:dyDescent="0.15">
      <c r="B102" s="94">
        <f t="shared" si="1"/>
        <v>95</v>
      </c>
      <c r="C102" s="95"/>
      <c r="D102" s="95"/>
      <c r="E102" s="97"/>
      <c r="F102" s="96"/>
      <c r="G102" s="98"/>
      <c r="H102" s="97"/>
      <c r="I102" s="96"/>
      <c r="J102" s="99"/>
      <c r="K102" s="99"/>
      <c r="L102" s="97"/>
    </row>
    <row r="103" spans="2:12" x14ac:dyDescent="0.15">
      <c r="B103" s="94">
        <f t="shared" si="1"/>
        <v>96</v>
      </c>
      <c r="C103" s="95"/>
      <c r="D103" s="95"/>
      <c r="E103" s="97"/>
      <c r="F103" s="96"/>
      <c r="G103" s="98"/>
      <c r="H103" s="97"/>
      <c r="I103" s="96"/>
      <c r="J103" s="99"/>
      <c r="K103" s="99"/>
      <c r="L103" s="97"/>
    </row>
    <row r="104" spans="2:12" x14ac:dyDescent="0.15">
      <c r="B104" s="94">
        <f t="shared" si="1"/>
        <v>97</v>
      </c>
      <c r="C104" s="95"/>
      <c r="D104" s="95"/>
      <c r="E104" s="97"/>
      <c r="F104" s="96"/>
      <c r="G104" s="98"/>
      <c r="H104" s="97"/>
      <c r="I104" s="96"/>
      <c r="J104" s="99"/>
      <c r="K104" s="99"/>
      <c r="L104" s="97"/>
    </row>
    <row r="105" spans="2:12" x14ac:dyDescent="0.15">
      <c r="B105" s="94">
        <f t="shared" si="1"/>
        <v>98</v>
      </c>
      <c r="C105" s="95"/>
      <c r="D105" s="95"/>
      <c r="E105" s="97"/>
      <c r="F105" s="96"/>
      <c r="G105" s="98"/>
      <c r="H105" s="97"/>
      <c r="I105" s="96"/>
      <c r="J105" s="102"/>
      <c r="K105" s="99"/>
      <c r="L105" s="97"/>
    </row>
    <row r="106" spans="2:12" x14ac:dyDescent="0.15">
      <c r="B106" s="94">
        <f t="shared" si="1"/>
        <v>99</v>
      </c>
      <c r="C106" s="95"/>
      <c r="D106" s="95"/>
      <c r="E106" s="97"/>
      <c r="F106" s="96"/>
      <c r="G106" s="98"/>
      <c r="H106" s="97"/>
      <c r="I106" s="96"/>
      <c r="J106" s="99"/>
      <c r="K106" s="99"/>
      <c r="L106" s="97"/>
    </row>
    <row r="107" spans="2:12" x14ac:dyDescent="0.15">
      <c r="B107" s="94">
        <f t="shared" si="1"/>
        <v>100</v>
      </c>
      <c r="C107" s="95"/>
      <c r="D107" s="95"/>
      <c r="E107" s="97"/>
      <c r="F107" s="96"/>
      <c r="G107" s="98"/>
      <c r="H107" s="97"/>
      <c r="I107" s="96"/>
      <c r="J107" s="99"/>
      <c r="K107" s="99"/>
      <c r="L107" s="97"/>
    </row>
    <row r="108" spans="2:12" x14ac:dyDescent="0.15">
      <c r="B108" s="94">
        <f t="shared" si="1"/>
        <v>101</v>
      </c>
      <c r="C108" s="95"/>
      <c r="D108" s="95"/>
      <c r="E108" s="97"/>
      <c r="F108" s="96"/>
      <c r="G108" s="98"/>
      <c r="H108" s="97"/>
      <c r="I108" s="96"/>
      <c r="J108" s="99"/>
      <c r="K108" s="99"/>
      <c r="L108" s="97"/>
    </row>
    <row r="109" spans="2:12" x14ac:dyDescent="0.15">
      <c r="B109" s="94">
        <f t="shared" si="1"/>
        <v>102</v>
      </c>
      <c r="C109" s="95"/>
      <c r="D109" s="95"/>
      <c r="E109" s="97"/>
      <c r="F109" s="96"/>
      <c r="G109" s="98"/>
      <c r="H109" s="97"/>
      <c r="I109" s="96"/>
      <c r="J109" s="99"/>
      <c r="K109" s="99"/>
      <c r="L109" s="97"/>
    </row>
    <row r="110" spans="2:12" x14ac:dyDescent="0.15">
      <c r="B110" s="94">
        <f t="shared" si="1"/>
        <v>103</v>
      </c>
      <c r="C110" s="95"/>
      <c r="D110" s="95"/>
      <c r="E110" s="97"/>
      <c r="F110" s="96"/>
      <c r="G110" s="98"/>
      <c r="H110" s="97"/>
      <c r="I110" s="96"/>
      <c r="J110" s="99"/>
      <c r="K110" s="99"/>
      <c r="L110" s="97"/>
    </row>
    <row r="111" spans="2:12" x14ac:dyDescent="0.15">
      <c r="B111" s="94">
        <f t="shared" si="1"/>
        <v>104</v>
      </c>
      <c r="C111" s="95"/>
      <c r="D111" s="95"/>
      <c r="E111" s="97"/>
      <c r="F111" s="96"/>
      <c r="G111" s="98"/>
      <c r="H111" s="97"/>
      <c r="I111" s="96"/>
      <c r="J111" s="102"/>
      <c r="K111" s="99"/>
      <c r="L111" s="97"/>
    </row>
    <row r="112" spans="2:12" x14ac:dyDescent="0.15">
      <c r="B112" s="94">
        <f t="shared" si="1"/>
        <v>105</v>
      </c>
      <c r="C112" s="95"/>
      <c r="D112" s="95"/>
      <c r="E112" s="97"/>
      <c r="F112" s="96"/>
      <c r="G112" s="98"/>
      <c r="H112" s="97"/>
      <c r="I112" s="96"/>
      <c r="J112" s="99"/>
      <c r="K112" s="99"/>
      <c r="L112" s="97"/>
    </row>
    <row r="113" spans="2:12" x14ac:dyDescent="0.15">
      <c r="B113" s="94">
        <f t="shared" si="1"/>
        <v>106</v>
      </c>
      <c r="C113" s="95"/>
      <c r="D113" s="95"/>
      <c r="E113" s="97"/>
      <c r="F113" s="96"/>
      <c r="G113" s="98"/>
      <c r="H113" s="97"/>
      <c r="I113" s="96"/>
      <c r="J113" s="99"/>
      <c r="K113" s="99"/>
      <c r="L113" s="97"/>
    </row>
    <row r="114" spans="2:12" x14ac:dyDescent="0.15">
      <c r="B114" s="94">
        <f t="shared" si="1"/>
        <v>107</v>
      </c>
      <c r="C114" s="95"/>
      <c r="D114" s="95"/>
      <c r="E114" s="97"/>
      <c r="F114" s="96"/>
      <c r="G114" s="98"/>
      <c r="H114" s="97"/>
      <c r="I114" s="96"/>
      <c r="J114" s="99"/>
      <c r="K114" s="99"/>
      <c r="L114" s="97"/>
    </row>
    <row r="115" spans="2:12" x14ac:dyDescent="0.15">
      <c r="B115" s="94">
        <f t="shared" si="1"/>
        <v>108</v>
      </c>
      <c r="C115" s="95"/>
      <c r="D115" s="95"/>
      <c r="E115" s="97"/>
      <c r="F115" s="96"/>
      <c r="G115" s="98"/>
      <c r="H115" s="97"/>
      <c r="I115" s="96"/>
      <c r="J115" s="99"/>
      <c r="K115" s="99"/>
      <c r="L115" s="97"/>
    </row>
    <row r="116" spans="2:12" x14ac:dyDescent="0.15">
      <c r="B116" s="94">
        <f t="shared" si="1"/>
        <v>109</v>
      </c>
      <c r="C116" s="95"/>
      <c r="D116" s="95"/>
      <c r="E116" s="97"/>
      <c r="F116" s="96"/>
      <c r="G116" s="98"/>
      <c r="H116" s="97"/>
      <c r="I116" s="96"/>
      <c r="J116" s="99"/>
      <c r="K116" s="99"/>
      <c r="L116" s="97"/>
    </row>
    <row r="117" spans="2:12" x14ac:dyDescent="0.15">
      <c r="B117" s="94">
        <f t="shared" si="1"/>
        <v>110</v>
      </c>
      <c r="C117" s="95"/>
      <c r="D117" s="95"/>
      <c r="E117" s="97"/>
      <c r="F117" s="96"/>
      <c r="G117" s="98"/>
      <c r="H117" s="97"/>
      <c r="I117" s="96"/>
      <c r="J117" s="99"/>
      <c r="K117" s="99"/>
      <c r="L117" s="97"/>
    </row>
    <row r="118" spans="2:12" x14ac:dyDescent="0.15">
      <c r="B118" s="94">
        <f t="shared" si="1"/>
        <v>111</v>
      </c>
      <c r="C118" s="95"/>
      <c r="D118" s="95"/>
      <c r="E118" s="97"/>
      <c r="F118" s="96"/>
      <c r="G118" s="98"/>
      <c r="H118" s="97"/>
      <c r="I118" s="96"/>
      <c r="J118" s="99"/>
      <c r="K118" s="99"/>
      <c r="L118" s="97"/>
    </row>
    <row r="119" spans="2:12" x14ac:dyDescent="0.15">
      <c r="B119" s="94">
        <f t="shared" si="1"/>
        <v>112</v>
      </c>
      <c r="C119" s="95"/>
      <c r="D119" s="95"/>
      <c r="E119" s="97"/>
      <c r="F119" s="96"/>
      <c r="G119" s="98"/>
      <c r="H119" s="97"/>
      <c r="I119" s="96"/>
      <c r="J119" s="99"/>
      <c r="K119" s="99"/>
      <c r="L119" s="97"/>
    </row>
    <row r="120" spans="2:12" x14ac:dyDescent="0.15">
      <c r="B120" s="94">
        <f t="shared" si="1"/>
        <v>113</v>
      </c>
      <c r="C120" s="95"/>
      <c r="D120" s="95"/>
      <c r="E120" s="97"/>
      <c r="F120" s="96"/>
      <c r="G120" s="98"/>
      <c r="H120" s="97"/>
      <c r="I120" s="96"/>
      <c r="J120" s="99"/>
      <c r="K120" s="99"/>
      <c r="L120" s="97"/>
    </row>
    <row r="121" spans="2:12" x14ac:dyDescent="0.15">
      <c r="B121" s="94">
        <f t="shared" si="1"/>
        <v>114</v>
      </c>
      <c r="C121" s="95"/>
      <c r="D121" s="95"/>
      <c r="E121" s="97"/>
      <c r="F121" s="96"/>
      <c r="G121" s="98"/>
      <c r="H121" s="97"/>
      <c r="I121" s="96"/>
      <c r="J121" s="99"/>
      <c r="K121" s="99"/>
      <c r="L121" s="97"/>
    </row>
    <row r="122" spans="2:12" x14ac:dyDescent="0.15">
      <c r="B122" s="94">
        <f t="shared" si="1"/>
        <v>115</v>
      </c>
      <c r="C122" s="95"/>
      <c r="D122" s="95"/>
      <c r="E122" s="97"/>
      <c r="F122" s="96"/>
      <c r="G122" s="98"/>
      <c r="H122" s="97"/>
      <c r="I122" s="96"/>
      <c r="J122" s="99"/>
      <c r="K122" s="99"/>
      <c r="L122" s="97"/>
    </row>
    <row r="123" spans="2:12" x14ac:dyDescent="0.15">
      <c r="B123" s="94">
        <f t="shared" si="1"/>
        <v>116</v>
      </c>
      <c r="C123" s="95"/>
      <c r="D123" s="95"/>
      <c r="E123" s="97"/>
      <c r="F123" s="96"/>
      <c r="G123" s="98"/>
      <c r="H123" s="97"/>
      <c r="I123" s="96"/>
      <c r="J123" s="99"/>
      <c r="K123" s="99"/>
      <c r="L123" s="97"/>
    </row>
    <row r="124" spans="2:12" x14ac:dyDescent="0.15">
      <c r="B124" s="94">
        <f t="shared" si="1"/>
        <v>117</v>
      </c>
      <c r="C124" s="95"/>
      <c r="D124" s="95"/>
      <c r="E124" s="97"/>
      <c r="F124" s="96"/>
      <c r="G124" s="98"/>
      <c r="H124" s="97"/>
      <c r="I124" s="96"/>
      <c r="J124" s="99"/>
      <c r="K124" s="99"/>
      <c r="L124" s="97"/>
    </row>
    <row r="125" spans="2:12" x14ac:dyDescent="0.15">
      <c r="B125" s="94">
        <f t="shared" si="1"/>
        <v>118</v>
      </c>
      <c r="C125" s="95"/>
      <c r="D125" s="95"/>
      <c r="E125" s="97"/>
      <c r="F125" s="96"/>
      <c r="G125" s="98"/>
      <c r="H125" s="97"/>
      <c r="I125" s="96"/>
      <c r="J125" s="99"/>
      <c r="K125" s="99"/>
      <c r="L125" s="97"/>
    </row>
    <row r="126" spans="2:12" x14ac:dyDescent="0.15">
      <c r="B126" s="94">
        <f t="shared" si="1"/>
        <v>119</v>
      </c>
      <c r="C126" s="95"/>
      <c r="D126" s="95"/>
      <c r="E126" s="97"/>
      <c r="F126" s="96"/>
      <c r="G126" s="98"/>
      <c r="H126" s="97"/>
      <c r="I126" s="96"/>
      <c r="J126" s="99"/>
      <c r="K126" s="99"/>
      <c r="L126" s="97"/>
    </row>
    <row r="127" spans="2:12" x14ac:dyDescent="0.15">
      <c r="B127" s="94">
        <f t="shared" si="1"/>
        <v>120</v>
      </c>
      <c r="C127" s="95"/>
      <c r="D127" s="95"/>
      <c r="E127" s="97"/>
      <c r="F127" s="96"/>
      <c r="G127" s="98"/>
      <c r="H127" s="97"/>
      <c r="I127" s="96"/>
      <c r="J127" s="99"/>
      <c r="K127" s="99"/>
      <c r="L127" s="97"/>
    </row>
    <row r="128" spans="2:12" x14ac:dyDescent="0.15">
      <c r="B128" s="94">
        <f t="shared" si="1"/>
        <v>121</v>
      </c>
      <c r="C128" s="95"/>
      <c r="D128" s="95"/>
      <c r="E128" s="97"/>
      <c r="F128" s="96"/>
      <c r="G128" s="98"/>
      <c r="H128" s="97"/>
      <c r="I128" s="96"/>
      <c r="J128" s="99"/>
      <c r="K128" s="99"/>
      <c r="L128" s="97"/>
    </row>
    <row r="129" spans="2:12" x14ac:dyDescent="0.15">
      <c r="B129" s="94">
        <f t="shared" si="1"/>
        <v>122</v>
      </c>
      <c r="C129" s="95"/>
      <c r="D129" s="95"/>
      <c r="E129" s="97"/>
      <c r="F129" s="96"/>
      <c r="G129" s="98"/>
      <c r="H129" s="97"/>
      <c r="I129" s="96"/>
      <c r="J129" s="99"/>
      <c r="K129" s="99"/>
      <c r="L129" s="97"/>
    </row>
    <row r="130" spans="2:12" x14ac:dyDescent="0.15">
      <c r="B130" s="94">
        <f t="shared" si="1"/>
        <v>123</v>
      </c>
      <c r="C130" s="95"/>
      <c r="D130" s="95"/>
      <c r="E130" s="97"/>
      <c r="F130" s="96"/>
      <c r="G130" s="98"/>
      <c r="H130" s="97"/>
      <c r="I130" s="96"/>
      <c r="J130" s="99"/>
      <c r="K130" s="99"/>
      <c r="L130" s="97"/>
    </row>
    <row r="131" spans="2:12" x14ac:dyDescent="0.15">
      <c r="B131" s="94">
        <f t="shared" si="1"/>
        <v>124</v>
      </c>
      <c r="C131" s="95"/>
      <c r="D131" s="95"/>
      <c r="E131" s="97"/>
      <c r="F131" s="96"/>
      <c r="G131" s="98"/>
      <c r="H131" s="97"/>
      <c r="I131" s="96"/>
      <c r="J131" s="99"/>
      <c r="K131" s="99"/>
      <c r="L131" s="97"/>
    </row>
    <row r="132" spans="2:12" x14ac:dyDescent="0.15">
      <c r="B132" s="94">
        <f t="shared" si="1"/>
        <v>125</v>
      </c>
      <c r="C132" s="95"/>
      <c r="D132" s="95"/>
      <c r="E132" s="97"/>
      <c r="F132" s="96"/>
      <c r="G132" s="98"/>
      <c r="H132" s="97"/>
      <c r="I132" s="96"/>
      <c r="J132" s="99"/>
      <c r="K132" s="99"/>
      <c r="L132" s="97"/>
    </row>
    <row r="133" spans="2:12" x14ac:dyDescent="0.15">
      <c r="B133" s="94">
        <f t="shared" si="1"/>
        <v>126</v>
      </c>
      <c r="C133" s="95"/>
      <c r="D133" s="95"/>
      <c r="E133" s="97"/>
      <c r="F133" s="96"/>
      <c r="G133" s="98"/>
      <c r="H133" s="97"/>
      <c r="I133" s="96"/>
      <c r="J133" s="99"/>
      <c r="K133" s="99"/>
      <c r="L133" s="97"/>
    </row>
    <row r="134" spans="2:12" x14ac:dyDescent="0.15">
      <c r="B134" s="94">
        <f t="shared" si="1"/>
        <v>127</v>
      </c>
      <c r="C134" s="95"/>
      <c r="D134" s="95"/>
      <c r="E134" s="97"/>
      <c r="F134" s="96"/>
      <c r="G134" s="98"/>
      <c r="H134" s="97"/>
      <c r="I134" s="96"/>
      <c r="J134" s="99"/>
      <c r="K134" s="99"/>
      <c r="L134" s="97"/>
    </row>
    <row r="135" spans="2:12" x14ac:dyDescent="0.15">
      <c r="B135" s="94">
        <f t="shared" si="1"/>
        <v>128</v>
      </c>
      <c r="C135" s="95"/>
      <c r="D135" s="95"/>
      <c r="E135" s="97"/>
      <c r="F135" s="96"/>
      <c r="G135" s="98"/>
      <c r="H135" s="97"/>
      <c r="I135" s="96"/>
      <c r="J135" s="99"/>
      <c r="K135" s="99"/>
      <c r="L135" s="97"/>
    </row>
    <row r="136" spans="2:12" x14ac:dyDescent="0.15">
      <c r="B136" s="94">
        <f t="shared" si="1"/>
        <v>129</v>
      </c>
      <c r="C136" s="95"/>
      <c r="D136" s="95"/>
      <c r="E136" s="97"/>
      <c r="F136" s="96"/>
      <c r="G136" s="98"/>
      <c r="H136" s="97"/>
      <c r="I136" s="96"/>
      <c r="J136" s="99"/>
      <c r="K136" s="99"/>
      <c r="L136" s="97"/>
    </row>
    <row r="137" spans="2:12" x14ac:dyDescent="0.15">
      <c r="B137" s="94">
        <f t="shared" ref="B137:B200" si="2">ROW()-7</f>
        <v>130</v>
      </c>
      <c r="C137" s="95"/>
      <c r="D137" s="95"/>
      <c r="E137" s="97"/>
      <c r="F137" s="96"/>
      <c r="G137" s="98"/>
      <c r="H137" s="97"/>
      <c r="I137" s="96"/>
      <c r="J137" s="99"/>
      <c r="K137" s="99"/>
      <c r="L137" s="97"/>
    </row>
    <row r="138" spans="2:12" x14ac:dyDescent="0.15">
      <c r="B138" s="94">
        <f t="shared" si="2"/>
        <v>131</v>
      </c>
      <c r="C138" s="95"/>
      <c r="D138" s="95"/>
      <c r="E138" s="97"/>
      <c r="F138" s="96"/>
      <c r="G138" s="98"/>
      <c r="H138" s="97"/>
      <c r="I138" s="96"/>
      <c r="J138" s="99"/>
      <c r="K138" s="99"/>
      <c r="L138" s="97"/>
    </row>
    <row r="139" spans="2:12" x14ac:dyDescent="0.15">
      <c r="B139" s="94">
        <f t="shared" si="2"/>
        <v>132</v>
      </c>
      <c r="C139" s="95"/>
      <c r="D139" s="95"/>
      <c r="E139" s="97"/>
      <c r="F139" s="96"/>
      <c r="G139" s="98"/>
      <c r="H139" s="97"/>
      <c r="I139" s="96"/>
      <c r="J139" s="99"/>
      <c r="K139" s="99"/>
      <c r="L139" s="97"/>
    </row>
    <row r="140" spans="2:12" x14ac:dyDescent="0.15">
      <c r="B140" s="94">
        <f t="shared" si="2"/>
        <v>133</v>
      </c>
      <c r="C140" s="95"/>
      <c r="D140" s="95"/>
      <c r="E140" s="97"/>
      <c r="F140" s="96"/>
      <c r="G140" s="98"/>
      <c r="H140" s="97"/>
      <c r="I140" s="96"/>
      <c r="J140" s="99"/>
      <c r="K140" s="99"/>
      <c r="L140" s="97"/>
    </row>
    <row r="141" spans="2:12" x14ac:dyDescent="0.15">
      <c r="B141" s="94">
        <f t="shared" si="2"/>
        <v>134</v>
      </c>
      <c r="C141" s="95"/>
      <c r="D141" s="95"/>
      <c r="E141" s="97"/>
      <c r="F141" s="96"/>
      <c r="G141" s="98"/>
      <c r="H141" s="97"/>
      <c r="I141" s="96"/>
      <c r="J141" s="99"/>
      <c r="K141" s="99"/>
      <c r="L141" s="97"/>
    </row>
    <row r="142" spans="2:12" x14ac:dyDescent="0.15">
      <c r="B142" s="94">
        <f t="shared" si="2"/>
        <v>135</v>
      </c>
      <c r="C142" s="95"/>
      <c r="D142" s="95"/>
      <c r="E142" s="97"/>
      <c r="F142" s="96"/>
      <c r="G142" s="98"/>
      <c r="H142" s="97"/>
      <c r="I142" s="96"/>
      <c r="J142" s="99"/>
      <c r="K142" s="99"/>
      <c r="L142" s="97"/>
    </row>
    <row r="143" spans="2:12" x14ac:dyDescent="0.15">
      <c r="B143" s="94">
        <f t="shared" si="2"/>
        <v>136</v>
      </c>
      <c r="C143" s="95"/>
      <c r="D143" s="95"/>
      <c r="E143" s="97"/>
      <c r="F143" s="96"/>
      <c r="G143" s="98"/>
      <c r="H143" s="97"/>
      <c r="I143" s="96"/>
      <c r="J143" s="99"/>
      <c r="K143" s="99"/>
      <c r="L143" s="97"/>
    </row>
    <row r="144" spans="2:12" x14ac:dyDescent="0.15">
      <c r="B144" s="94">
        <f t="shared" si="2"/>
        <v>137</v>
      </c>
      <c r="C144" s="95"/>
      <c r="D144" s="95"/>
      <c r="E144" s="97"/>
      <c r="F144" s="96"/>
      <c r="G144" s="98"/>
      <c r="H144" s="97"/>
      <c r="I144" s="96"/>
      <c r="J144" s="99"/>
      <c r="K144" s="99"/>
      <c r="L144" s="97"/>
    </row>
    <row r="145" spans="2:12" x14ac:dyDescent="0.15">
      <c r="B145" s="94">
        <f t="shared" si="2"/>
        <v>138</v>
      </c>
      <c r="C145" s="95"/>
      <c r="D145" s="95"/>
      <c r="E145" s="97"/>
      <c r="F145" s="96"/>
      <c r="G145" s="98"/>
      <c r="H145" s="97"/>
      <c r="I145" s="96"/>
      <c r="J145" s="99"/>
      <c r="K145" s="99"/>
      <c r="L145" s="97"/>
    </row>
    <row r="146" spans="2:12" x14ac:dyDescent="0.15">
      <c r="B146" s="94">
        <f t="shared" si="2"/>
        <v>139</v>
      </c>
      <c r="C146" s="95"/>
      <c r="D146" s="95"/>
      <c r="E146" s="97"/>
      <c r="F146" s="96"/>
      <c r="G146" s="98"/>
      <c r="H146" s="97"/>
      <c r="I146" s="96"/>
      <c r="J146" s="99"/>
      <c r="K146" s="99"/>
      <c r="L146" s="97"/>
    </row>
    <row r="147" spans="2:12" x14ac:dyDescent="0.15">
      <c r="B147" s="94">
        <f t="shared" si="2"/>
        <v>140</v>
      </c>
      <c r="C147" s="95"/>
      <c r="D147" s="95"/>
      <c r="E147" s="97"/>
      <c r="F147" s="96"/>
      <c r="G147" s="98"/>
      <c r="H147" s="97"/>
      <c r="I147" s="96"/>
      <c r="J147" s="99"/>
      <c r="K147" s="99"/>
      <c r="L147" s="97"/>
    </row>
    <row r="148" spans="2:12" x14ac:dyDescent="0.15">
      <c r="B148" s="94">
        <f t="shared" si="2"/>
        <v>141</v>
      </c>
      <c r="C148" s="95"/>
      <c r="D148" s="95"/>
      <c r="E148" s="97"/>
      <c r="F148" s="96"/>
      <c r="G148" s="98"/>
      <c r="H148" s="97"/>
      <c r="I148" s="96"/>
      <c r="J148" s="99"/>
      <c r="K148" s="99"/>
      <c r="L148" s="97"/>
    </row>
    <row r="149" spans="2:12" x14ac:dyDescent="0.15">
      <c r="B149" s="94">
        <f t="shared" si="2"/>
        <v>142</v>
      </c>
      <c r="C149" s="95"/>
      <c r="D149" s="95"/>
      <c r="E149" s="97"/>
      <c r="F149" s="96"/>
      <c r="G149" s="98"/>
      <c r="H149" s="97"/>
      <c r="I149" s="96"/>
      <c r="J149" s="99"/>
      <c r="K149" s="99"/>
      <c r="L149" s="97"/>
    </row>
    <row r="150" spans="2:12" x14ac:dyDescent="0.15">
      <c r="B150" s="94">
        <f t="shared" si="2"/>
        <v>143</v>
      </c>
      <c r="C150" s="95"/>
      <c r="D150" s="95"/>
      <c r="E150" s="97"/>
      <c r="F150" s="96"/>
      <c r="G150" s="98"/>
      <c r="H150" s="97"/>
      <c r="I150" s="96"/>
      <c r="J150" s="99"/>
      <c r="K150" s="99"/>
      <c r="L150" s="97"/>
    </row>
    <row r="151" spans="2:12" x14ac:dyDescent="0.15">
      <c r="B151" s="94">
        <f t="shared" si="2"/>
        <v>144</v>
      </c>
      <c r="C151" s="95"/>
      <c r="D151" s="95"/>
      <c r="E151" s="97"/>
      <c r="F151" s="96"/>
      <c r="G151" s="98"/>
      <c r="H151" s="97"/>
      <c r="I151" s="96"/>
      <c r="J151" s="99"/>
      <c r="K151" s="99"/>
      <c r="L151" s="97"/>
    </row>
    <row r="152" spans="2:12" x14ac:dyDescent="0.15">
      <c r="B152" s="94">
        <f t="shared" si="2"/>
        <v>145</v>
      </c>
      <c r="C152" s="95"/>
      <c r="D152" s="95"/>
      <c r="E152" s="97"/>
      <c r="F152" s="96"/>
      <c r="G152" s="98"/>
      <c r="H152" s="97"/>
      <c r="I152" s="96"/>
      <c r="J152" s="99"/>
      <c r="K152" s="99"/>
      <c r="L152" s="97"/>
    </row>
    <row r="153" spans="2:12" x14ac:dyDescent="0.15">
      <c r="B153" s="94">
        <f t="shared" si="2"/>
        <v>146</v>
      </c>
      <c r="C153" s="95"/>
      <c r="D153" s="95"/>
      <c r="E153" s="97"/>
      <c r="F153" s="96"/>
      <c r="G153" s="98"/>
      <c r="H153" s="97"/>
      <c r="I153" s="96"/>
      <c r="J153" s="99"/>
      <c r="K153" s="99"/>
      <c r="L153" s="97"/>
    </row>
    <row r="154" spans="2:12" x14ac:dyDescent="0.15">
      <c r="B154" s="94">
        <f t="shared" si="2"/>
        <v>147</v>
      </c>
      <c r="C154" s="95"/>
      <c r="D154" s="95"/>
      <c r="E154" s="97"/>
      <c r="F154" s="96"/>
      <c r="G154" s="98"/>
      <c r="H154" s="97"/>
      <c r="I154" s="96"/>
      <c r="J154" s="99"/>
      <c r="K154" s="99"/>
      <c r="L154" s="97"/>
    </row>
    <row r="155" spans="2:12" x14ac:dyDescent="0.15">
      <c r="B155" s="94">
        <f t="shared" si="2"/>
        <v>148</v>
      </c>
      <c r="C155" s="95"/>
      <c r="D155" s="95"/>
      <c r="E155" s="97"/>
      <c r="F155" s="96"/>
      <c r="G155" s="98"/>
      <c r="H155" s="97"/>
      <c r="I155" s="96"/>
      <c r="J155" s="99"/>
      <c r="K155" s="99"/>
      <c r="L155" s="97"/>
    </row>
    <row r="156" spans="2:12" x14ac:dyDescent="0.15">
      <c r="B156" s="94">
        <f t="shared" si="2"/>
        <v>149</v>
      </c>
      <c r="C156" s="95"/>
      <c r="D156" s="95"/>
      <c r="E156" s="97"/>
      <c r="F156" s="96"/>
      <c r="G156" s="98"/>
      <c r="H156" s="97"/>
      <c r="I156" s="96"/>
      <c r="J156" s="99"/>
      <c r="K156" s="99"/>
      <c r="L156" s="97"/>
    </row>
    <row r="157" spans="2:12" x14ac:dyDescent="0.15">
      <c r="B157" s="94">
        <f t="shared" si="2"/>
        <v>150</v>
      </c>
      <c r="C157" s="95"/>
      <c r="D157" s="95"/>
      <c r="E157" s="97"/>
      <c r="F157" s="96"/>
      <c r="G157" s="98"/>
      <c r="H157" s="97"/>
      <c r="I157" s="96"/>
      <c r="J157" s="99"/>
      <c r="K157" s="99"/>
      <c r="L157" s="97"/>
    </row>
    <row r="158" spans="2:12" x14ac:dyDescent="0.15">
      <c r="B158" s="94">
        <f t="shared" si="2"/>
        <v>151</v>
      </c>
      <c r="C158" s="95"/>
      <c r="D158" s="95"/>
      <c r="E158" s="97"/>
      <c r="F158" s="96"/>
      <c r="G158" s="98"/>
      <c r="H158" s="97"/>
      <c r="I158" s="96"/>
      <c r="J158" s="99"/>
      <c r="K158" s="99"/>
      <c r="L158" s="97"/>
    </row>
    <row r="159" spans="2:12" x14ac:dyDescent="0.15">
      <c r="B159" s="94">
        <f t="shared" si="2"/>
        <v>152</v>
      </c>
      <c r="C159" s="95"/>
      <c r="D159" s="95"/>
      <c r="E159" s="97"/>
      <c r="F159" s="96"/>
      <c r="G159" s="98"/>
      <c r="H159" s="97"/>
      <c r="I159" s="96"/>
      <c r="J159" s="99"/>
      <c r="K159" s="99"/>
      <c r="L159" s="97"/>
    </row>
    <row r="160" spans="2:12" x14ac:dyDescent="0.15">
      <c r="B160" s="94">
        <f t="shared" si="2"/>
        <v>153</v>
      </c>
      <c r="C160" s="95"/>
      <c r="D160" s="95"/>
      <c r="E160" s="97"/>
      <c r="F160" s="96"/>
      <c r="G160" s="98"/>
      <c r="H160" s="97"/>
      <c r="I160" s="96"/>
      <c r="J160" s="99"/>
      <c r="K160" s="99"/>
      <c r="L160" s="97"/>
    </row>
    <row r="161" spans="2:12" x14ac:dyDescent="0.15">
      <c r="B161" s="94">
        <f t="shared" si="2"/>
        <v>154</v>
      </c>
      <c r="C161" s="95"/>
      <c r="D161" s="95"/>
      <c r="E161" s="97"/>
      <c r="F161" s="96"/>
      <c r="G161" s="98"/>
      <c r="H161" s="97"/>
      <c r="I161" s="96"/>
      <c r="J161" s="99"/>
      <c r="K161" s="99"/>
      <c r="L161" s="97"/>
    </row>
    <row r="162" spans="2:12" x14ac:dyDescent="0.15">
      <c r="B162" s="94">
        <f t="shared" si="2"/>
        <v>155</v>
      </c>
      <c r="C162" s="95"/>
      <c r="D162" s="95"/>
      <c r="E162" s="97"/>
      <c r="F162" s="96"/>
      <c r="G162" s="98"/>
      <c r="H162" s="97"/>
      <c r="I162" s="96"/>
      <c r="J162" s="99"/>
      <c r="K162" s="99"/>
      <c r="L162" s="97"/>
    </row>
    <row r="163" spans="2:12" x14ac:dyDescent="0.15">
      <c r="B163" s="94">
        <f t="shared" si="2"/>
        <v>156</v>
      </c>
      <c r="C163" s="95"/>
      <c r="D163" s="95"/>
      <c r="E163" s="97"/>
      <c r="F163" s="96"/>
      <c r="G163" s="98"/>
      <c r="H163" s="97"/>
      <c r="I163" s="96"/>
      <c r="J163" s="99"/>
      <c r="K163" s="99"/>
      <c r="L163" s="97"/>
    </row>
    <row r="164" spans="2:12" x14ac:dyDescent="0.15">
      <c r="B164" s="94">
        <f t="shared" si="2"/>
        <v>157</v>
      </c>
      <c r="C164" s="95"/>
      <c r="D164" s="95"/>
      <c r="E164" s="97"/>
      <c r="F164" s="96"/>
      <c r="G164" s="98"/>
      <c r="H164" s="97"/>
      <c r="I164" s="96"/>
      <c r="J164" s="99"/>
      <c r="K164" s="99"/>
      <c r="L164" s="97"/>
    </row>
    <row r="165" spans="2:12" x14ac:dyDescent="0.15">
      <c r="B165" s="94">
        <f t="shared" si="2"/>
        <v>158</v>
      </c>
      <c r="C165" s="95"/>
      <c r="D165" s="95"/>
      <c r="E165" s="97"/>
      <c r="F165" s="96"/>
      <c r="G165" s="98"/>
      <c r="H165" s="97"/>
      <c r="I165" s="96"/>
      <c r="J165" s="99"/>
      <c r="K165" s="99"/>
      <c r="L165" s="97"/>
    </row>
    <row r="166" spans="2:12" x14ac:dyDescent="0.15">
      <c r="B166" s="94">
        <f t="shared" si="2"/>
        <v>159</v>
      </c>
      <c r="C166" s="95"/>
      <c r="D166" s="95"/>
      <c r="E166" s="97"/>
      <c r="F166" s="96"/>
      <c r="G166" s="98"/>
      <c r="H166" s="97"/>
      <c r="I166" s="96"/>
      <c r="J166" s="99"/>
      <c r="K166" s="99"/>
      <c r="L166" s="97"/>
    </row>
    <row r="167" spans="2:12" x14ac:dyDescent="0.15">
      <c r="B167" s="94">
        <f t="shared" si="2"/>
        <v>160</v>
      </c>
      <c r="C167" s="95"/>
      <c r="D167" s="95"/>
      <c r="E167" s="97"/>
      <c r="F167" s="96"/>
      <c r="G167" s="98"/>
      <c r="H167" s="97"/>
      <c r="I167" s="96"/>
      <c r="J167" s="99"/>
      <c r="K167" s="99"/>
      <c r="L167" s="97"/>
    </row>
    <row r="168" spans="2:12" x14ac:dyDescent="0.15">
      <c r="B168" s="94">
        <f t="shared" si="2"/>
        <v>161</v>
      </c>
      <c r="C168" s="95"/>
      <c r="D168" s="95"/>
      <c r="E168" s="97"/>
      <c r="F168" s="96"/>
      <c r="G168" s="98"/>
      <c r="H168" s="97"/>
      <c r="I168" s="96"/>
      <c r="J168" s="102"/>
      <c r="K168" s="99"/>
      <c r="L168" s="97"/>
    </row>
    <row r="169" spans="2:12" x14ac:dyDescent="0.15">
      <c r="B169" s="94">
        <f t="shared" si="2"/>
        <v>162</v>
      </c>
      <c r="C169" s="95"/>
      <c r="D169" s="95"/>
      <c r="E169" s="97"/>
      <c r="F169" s="96"/>
      <c r="G169" s="98"/>
      <c r="H169" s="97"/>
      <c r="I169" s="96"/>
      <c r="J169" s="99"/>
      <c r="K169" s="99"/>
      <c r="L169" s="97"/>
    </row>
    <row r="170" spans="2:12" x14ac:dyDescent="0.15">
      <c r="B170" s="94">
        <f t="shared" si="2"/>
        <v>163</v>
      </c>
      <c r="C170" s="95"/>
      <c r="D170" s="95"/>
      <c r="E170" s="97"/>
      <c r="F170" s="96"/>
      <c r="G170" s="98"/>
      <c r="H170" s="97"/>
      <c r="I170" s="96"/>
      <c r="J170" s="99"/>
      <c r="K170" s="99"/>
      <c r="L170" s="97"/>
    </row>
    <row r="171" spans="2:12" x14ac:dyDescent="0.15">
      <c r="B171" s="94">
        <f t="shared" si="2"/>
        <v>164</v>
      </c>
      <c r="C171" s="95"/>
      <c r="D171" s="95"/>
      <c r="E171" s="97"/>
      <c r="F171" s="96"/>
      <c r="G171" s="98"/>
      <c r="H171" s="97"/>
      <c r="I171" s="96"/>
      <c r="J171" s="99"/>
      <c r="K171" s="99"/>
      <c r="L171" s="97"/>
    </row>
    <row r="172" spans="2:12" x14ac:dyDescent="0.15">
      <c r="B172" s="94">
        <f t="shared" si="2"/>
        <v>165</v>
      </c>
      <c r="C172" s="95"/>
      <c r="D172" s="95"/>
      <c r="E172" s="97"/>
      <c r="F172" s="95"/>
      <c r="G172" s="98"/>
      <c r="H172" s="97"/>
      <c r="I172" s="96"/>
      <c r="J172" s="99"/>
      <c r="K172" s="99"/>
      <c r="L172" s="97"/>
    </row>
    <row r="173" spans="2:12" x14ac:dyDescent="0.15">
      <c r="B173" s="94">
        <f t="shared" si="2"/>
        <v>166</v>
      </c>
      <c r="C173" s="95"/>
      <c r="D173" s="95"/>
      <c r="E173" s="97"/>
      <c r="F173" s="95"/>
      <c r="G173" s="98"/>
      <c r="H173" s="97"/>
      <c r="I173" s="96"/>
      <c r="J173" s="99"/>
      <c r="K173" s="99"/>
      <c r="L173" s="97"/>
    </row>
    <row r="174" spans="2:12" x14ac:dyDescent="0.15">
      <c r="B174" s="94">
        <f t="shared" si="2"/>
        <v>167</v>
      </c>
      <c r="C174" s="95"/>
      <c r="D174" s="95"/>
      <c r="E174" s="97"/>
      <c r="F174" s="95"/>
      <c r="G174" s="98"/>
      <c r="H174" s="97"/>
      <c r="I174" s="96"/>
      <c r="J174" s="99"/>
      <c r="K174" s="99"/>
      <c r="L174" s="97"/>
    </row>
    <row r="175" spans="2:12" x14ac:dyDescent="0.15">
      <c r="B175" s="94">
        <f t="shared" si="2"/>
        <v>168</v>
      </c>
      <c r="C175" s="95"/>
      <c r="D175" s="95"/>
      <c r="E175" s="97"/>
      <c r="F175" s="95"/>
      <c r="G175" s="98"/>
      <c r="H175" s="97"/>
      <c r="I175" s="96"/>
      <c r="J175" s="99"/>
      <c r="K175" s="99"/>
      <c r="L175" s="97"/>
    </row>
    <row r="176" spans="2:12" x14ac:dyDescent="0.15">
      <c r="B176" s="94">
        <f t="shared" si="2"/>
        <v>169</v>
      </c>
      <c r="C176" s="95"/>
      <c r="D176" s="95"/>
      <c r="E176" s="97"/>
      <c r="F176" s="95"/>
      <c r="G176" s="98"/>
      <c r="H176" s="97"/>
      <c r="I176" s="96"/>
      <c r="J176" s="99"/>
      <c r="K176" s="99"/>
      <c r="L176" s="97"/>
    </row>
    <row r="177" spans="2:12" x14ac:dyDescent="0.15">
      <c r="B177" s="94">
        <f t="shared" si="2"/>
        <v>170</v>
      </c>
      <c r="C177" s="95"/>
      <c r="D177" s="95"/>
      <c r="E177" s="97"/>
      <c r="F177" s="95"/>
      <c r="G177" s="98"/>
      <c r="H177" s="97"/>
      <c r="I177" s="96"/>
      <c r="J177" s="99"/>
      <c r="K177" s="99"/>
      <c r="L177" s="97"/>
    </row>
    <row r="178" spans="2:12" x14ac:dyDescent="0.15">
      <c r="B178" s="94">
        <f t="shared" si="2"/>
        <v>171</v>
      </c>
      <c r="C178" s="95"/>
      <c r="D178" s="95"/>
      <c r="E178" s="97"/>
      <c r="F178" s="95"/>
      <c r="G178" s="98"/>
      <c r="H178" s="97"/>
      <c r="I178" s="96"/>
      <c r="J178" s="99"/>
      <c r="K178" s="99"/>
      <c r="L178" s="97"/>
    </row>
    <row r="179" spans="2:12" x14ac:dyDescent="0.15">
      <c r="B179" s="94">
        <f t="shared" si="2"/>
        <v>172</v>
      </c>
      <c r="C179" s="95"/>
      <c r="D179" s="95"/>
      <c r="E179" s="97"/>
      <c r="F179" s="96"/>
      <c r="G179" s="98"/>
      <c r="H179" s="97"/>
      <c r="I179" s="96"/>
      <c r="J179" s="99"/>
      <c r="K179" s="99"/>
      <c r="L179" s="97"/>
    </row>
    <row r="180" spans="2:12" x14ac:dyDescent="0.15">
      <c r="B180" s="94">
        <f t="shared" si="2"/>
        <v>173</v>
      </c>
      <c r="C180" s="95"/>
      <c r="D180" s="95"/>
      <c r="E180" s="97"/>
      <c r="F180" s="96"/>
      <c r="G180" s="98"/>
      <c r="H180" s="97"/>
      <c r="I180" s="96"/>
      <c r="J180" s="102"/>
      <c r="K180" s="99"/>
      <c r="L180" s="97"/>
    </row>
    <row r="181" spans="2:12" x14ac:dyDescent="0.15">
      <c r="B181" s="94">
        <f t="shared" si="2"/>
        <v>174</v>
      </c>
      <c r="C181" s="95"/>
      <c r="D181" s="95"/>
      <c r="E181" s="97"/>
      <c r="F181" s="96"/>
      <c r="G181" s="98"/>
      <c r="H181" s="97"/>
      <c r="I181" s="96"/>
      <c r="J181" s="99"/>
      <c r="K181" s="99"/>
      <c r="L181" s="97"/>
    </row>
    <row r="182" spans="2:12" x14ac:dyDescent="0.15">
      <c r="B182" s="94">
        <f t="shared" si="2"/>
        <v>175</v>
      </c>
      <c r="C182" s="95"/>
      <c r="D182" s="95"/>
      <c r="E182" s="97"/>
      <c r="F182" s="96"/>
      <c r="G182" s="98"/>
      <c r="H182" s="97"/>
      <c r="I182" s="96"/>
      <c r="J182" s="102"/>
      <c r="K182" s="99"/>
      <c r="L182" s="97"/>
    </row>
    <row r="183" spans="2:12" x14ac:dyDescent="0.15">
      <c r="B183" s="94">
        <f t="shared" si="2"/>
        <v>176</v>
      </c>
      <c r="C183" s="95"/>
      <c r="D183" s="95"/>
      <c r="E183" s="97"/>
      <c r="F183" s="96"/>
      <c r="G183" s="98"/>
      <c r="H183" s="97"/>
      <c r="I183" s="96"/>
      <c r="J183" s="102"/>
      <c r="K183" s="99"/>
      <c r="L183" s="97"/>
    </row>
    <row r="184" spans="2:12" x14ac:dyDescent="0.15">
      <c r="B184" s="94">
        <f t="shared" si="2"/>
        <v>177</v>
      </c>
      <c r="C184" s="95"/>
      <c r="D184" s="95"/>
      <c r="E184" s="97"/>
      <c r="F184" s="96"/>
      <c r="G184" s="98"/>
      <c r="H184" s="97"/>
      <c r="I184" s="96"/>
      <c r="J184" s="99"/>
      <c r="K184" s="99"/>
      <c r="L184" s="97"/>
    </row>
    <row r="185" spans="2:12" x14ac:dyDescent="0.15">
      <c r="B185" s="94">
        <f t="shared" si="2"/>
        <v>178</v>
      </c>
      <c r="C185" s="95"/>
      <c r="D185" s="95"/>
      <c r="E185" s="97"/>
      <c r="F185" s="96"/>
      <c r="G185" s="98"/>
      <c r="H185" s="97"/>
      <c r="I185" s="96"/>
      <c r="J185" s="102"/>
      <c r="K185" s="99"/>
      <c r="L185" s="97"/>
    </row>
    <row r="186" spans="2:12" x14ac:dyDescent="0.15">
      <c r="B186" s="94">
        <f t="shared" si="2"/>
        <v>179</v>
      </c>
      <c r="C186" s="95"/>
      <c r="D186" s="95"/>
      <c r="E186" s="97"/>
      <c r="F186" s="96"/>
      <c r="G186" s="98"/>
      <c r="H186" s="97"/>
      <c r="I186" s="96"/>
      <c r="J186" s="99"/>
      <c r="K186" s="99"/>
      <c r="L186" s="97"/>
    </row>
    <row r="187" spans="2:12" x14ac:dyDescent="0.15">
      <c r="B187" s="94">
        <f t="shared" si="2"/>
        <v>180</v>
      </c>
      <c r="C187" s="95"/>
      <c r="D187" s="95"/>
      <c r="E187" s="97"/>
      <c r="F187" s="96"/>
      <c r="G187" s="98"/>
      <c r="H187" s="97"/>
      <c r="I187" s="96"/>
      <c r="J187" s="99"/>
      <c r="K187" s="99"/>
      <c r="L187" s="97"/>
    </row>
    <row r="188" spans="2:12" x14ac:dyDescent="0.15">
      <c r="B188" s="94">
        <f t="shared" si="2"/>
        <v>181</v>
      </c>
      <c r="C188" s="95"/>
      <c r="D188" s="95"/>
      <c r="E188" s="97"/>
      <c r="F188" s="96"/>
      <c r="G188" s="98"/>
      <c r="H188" s="97"/>
      <c r="I188" s="96"/>
      <c r="J188" s="99"/>
      <c r="K188" s="99"/>
      <c r="L188" s="97"/>
    </row>
    <row r="189" spans="2:12" x14ac:dyDescent="0.15">
      <c r="B189" s="94">
        <f t="shared" si="2"/>
        <v>182</v>
      </c>
      <c r="C189" s="95"/>
      <c r="D189" s="95"/>
      <c r="E189" s="97"/>
      <c r="F189" s="96"/>
      <c r="G189" s="98"/>
      <c r="H189" s="97"/>
      <c r="I189" s="96"/>
      <c r="J189" s="99"/>
      <c r="K189" s="99"/>
      <c r="L189" s="97"/>
    </row>
    <row r="190" spans="2:12" x14ac:dyDescent="0.15">
      <c r="B190" s="94">
        <f t="shared" si="2"/>
        <v>183</v>
      </c>
      <c r="C190" s="95"/>
      <c r="D190" s="95"/>
      <c r="E190" s="97"/>
      <c r="F190" s="96"/>
      <c r="G190" s="98"/>
      <c r="H190" s="97"/>
      <c r="I190" s="96"/>
      <c r="J190" s="99"/>
      <c r="K190" s="99"/>
      <c r="L190" s="97"/>
    </row>
    <row r="191" spans="2:12" x14ac:dyDescent="0.15">
      <c r="B191" s="94">
        <f t="shared" si="2"/>
        <v>184</v>
      </c>
      <c r="C191" s="95"/>
      <c r="D191" s="95"/>
      <c r="E191" s="97"/>
      <c r="F191" s="96"/>
      <c r="G191" s="98"/>
      <c r="H191" s="97"/>
      <c r="I191" s="96"/>
      <c r="J191" s="99"/>
      <c r="K191" s="99"/>
      <c r="L191" s="97"/>
    </row>
    <row r="192" spans="2:12" x14ac:dyDescent="0.15">
      <c r="B192" s="94">
        <f t="shared" si="2"/>
        <v>185</v>
      </c>
      <c r="C192" s="95"/>
      <c r="D192" s="95"/>
      <c r="E192" s="97"/>
      <c r="F192" s="96"/>
      <c r="G192" s="98"/>
      <c r="H192" s="97"/>
      <c r="I192" s="96"/>
      <c r="J192" s="99"/>
      <c r="K192" s="99"/>
      <c r="L192" s="97"/>
    </row>
    <row r="193" spans="2:12" x14ac:dyDescent="0.15">
      <c r="B193" s="94">
        <f t="shared" si="2"/>
        <v>186</v>
      </c>
      <c r="C193" s="95"/>
      <c r="D193" s="95"/>
      <c r="E193" s="97"/>
      <c r="F193" s="96"/>
      <c r="G193" s="98"/>
      <c r="H193" s="97"/>
      <c r="I193" s="96"/>
      <c r="J193" s="99"/>
      <c r="K193" s="99"/>
      <c r="L193" s="97"/>
    </row>
    <row r="194" spans="2:12" x14ac:dyDescent="0.15">
      <c r="B194" s="94">
        <f t="shared" si="2"/>
        <v>187</v>
      </c>
      <c r="C194" s="95"/>
      <c r="D194" s="95"/>
      <c r="E194" s="97"/>
      <c r="F194" s="96"/>
      <c r="G194" s="98"/>
      <c r="H194" s="97"/>
      <c r="I194" s="96"/>
      <c r="J194" s="102"/>
      <c r="K194" s="99"/>
      <c r="L194" s="97"/>
    </row>
    <row r="195" spans="2:12" x14ac:dyDescent="0.15">
      <c r="B195" s="94">
        <f t="shared" si="2"/>
        <v>188</v>
      </c>
      <c r="C195" s="95"/>
      <c r="D195" s="95"/>
      <c r="E195" s="97"/>
      <c r="F195" s="96"/>
      <c r="G195" s="98"/>
      <c r="H195" s="97"/>
      <c r="I195" s="96"/>
      <c r="J195" s="99"/>
      <c r="K195" s="99"/>
      <c r="L195" s="97"/>
    </row>
    <row r="196" spans="2:12" x14ac:dyDescent="0.15">
      <c r="B196" s="94">
        <f t="shared" si="2"/>
        <v>189</v>
      </c>
      <c r="C196" s="95"/>
      <c r="D196" s="95"/>
      <c r="E196" s="97"/>
      <c r="F196" s="96"/>
      <c r="G196" s="98"/>
      <c r="H196" s="97"/>
      <c r="I196" s="96"/>
      <c r="J196" s="99"/>
      <c r="K196" s="99"/>
      <c r="L196" s="97"/>
    </row>
    <row r="197" spans="2:12" x14ac:dyDescent="0.15">
      <c r="B197" s="94">
        <f t="shared" si="2"/>
        <v>190</v>
      </c>
      <c r="C197" s="95"/>
      <c r="D197" s="95"/>
      <c r="E197" s="97"/>
      <c r="F197" s="96"/>
      <c r="G197" s="98"/>
      <c r="H197" s="97"/>
      <c r="I197" s="96"/>
      <c r="J197" s="99"/>
      <c r="K197" s="99"/>
      <c r="L197" s="97"/>
    </row>
    <row r="198" spans="2:12" x14ac:dyDescent="0.15">
      <c r="B198" s="94">
        <f t="shared" si="2"/>
        <v>191</v>
      </c>
      <c r="C198" s="95"/>
      <c r="D198" s="95"/>
      <c r="E198" s="97"/>
      <c r="F198" s="96"/>
      <c r="G198" s="98"/>
      <c r="H198" s="97"/>
      <c r="I198" s="96"/>
      <c r="J198" s="99"/>
      <c r="K198" s="99"/>
      <c r="L198" s="97"/>
    </row>
    <row r="199" spans="2:12" x14ac:dyDescent="0.15">
      <c r="B199" s="94">
        <f t="shared" si="2"/>
        <v>192</v>
      </c>
      <c r="C199" s="95"/>
      <c r="D199" s="95"/>
      <c r="E199" s="97"/>
      <c r="F199" s="96"/>
      <c r="G199" s="98"/>
      <c r="H199" s="97"/>
      <c r="I199" s="96"/>
      <c r="J199" s="102"/>
      <c r="K199" s="99"/>
      <c r="L199" s="97"/>
    </row>
    <row r="200" spans="2:12" x14ac:dyDescent="0.15">
      <c r="B200" s="94">
        <f t="shared" si="2"/>
        <v>193</v>
      </c>
      <c r="C200" s="95"/>
      <c r="D200" s="95"/>
      <c r="E200" s="97"/>
      <c r="F200" s="96"/>
      <c r="G200" s="98"/>
      <c r="H200" s="97"/>
      <c r="I200" s="96"/>
      <c r="J200" s="102"/>
      <c r="K200" s="99"/>
      <c r="L200" s="97"/>
    </row>
    <row r="201" spans="2:12" x14ac:dyDescent="0.15">
      <c r="B201" s="94">
        <f t="shared" ref="B201:B264" si="3">ROW()-7</f>
        <v>194</v>
      </c>
      <c r="C201" s="95"/>
      <c r="D201" s="95"/>
      <c r="E201" s="97"/>
      <c r="F201" s="96"/>
      <c r="G201" s="98"/>
      <c r="H201" s="97"/>
      <c r="I201" s="96"/>
      <c r="J201" s="99"/>
      <c r="K201" s="99"/>
      <c r="L201" s="97"/>
    </row>
    <row r="202" spans="2:12" x14ac:dyDescent="0.15">
      <c r="B202" s="94">
        <f t="shared" si="3"/>
        <v>195</v>
      </c>
      <c r="C202" s="95"/>
      <c r="D202" s="95"/>
      <c r="E202" s="97"/>
      <c r="F202" s="96"/>
      <c r="G202" s="98"/>
      <c r="H202" s="97"/>
      <c r="I202" s="96"/>
      <c r="J202" s="99"/>
      <c r="K202" s="99"/>
      <c r="L202" s="97"/>
    </row>
    <row r="203" spans="2:12" x14ac:dyDescent="0.15">
      <c r="B203" s="94">
        <f t="shared" si="3"/>
        <v>196</v>
      </c>
      <c r="C203" s="95"/>
      <c r="D203" s="95"/>
      <c r="E203" s="97"/>
      <c r="F203" s="96"/>
      <c r="G203" s="98"/>
      <c r="H203" s="97"/>
      <c r="I203" s="96"/>
      <c r="J203" s="99"/>
      <c r="K203" s="99"/>
      <c r="L203" s="97"/>
    </row>
    <row r="204" spans="2:12" x14ac:dyDescent="0.15">
      <c r="B204" s="94">
        <f t="shared" si="3"/>
        <v>197</v>
      </c>
      <c r="C204" s="95"/>
      <c r="D204" s="95"/>
      <c r="E204" s="97"/>
      <c r="F204" s="96"/>
      <c r="G204" s="98"/>
      <c r="H204" s="97"/>
      <c r="I204" s="96"/>
      <c r="J204" s="99"/>
      <c r="K204" s="99"/>
      <c r="L204" s="97"/>
    </row>
    <row r="205" spans="2:12" x14ac:dyDescent="0.15">
      <c r="B205" s="94">
        <f t="shared" si="3"/>
        <v>198</v>
      </c>
      <c r="C205" s="95"/>
      <c r="D205" s="95"/>
      <c r="E205" s="97"/>
      <c r="F205" s="96"/>
      <c r="G205" s="98"/>
      <c r="H205" s="97"/>
      <c r="I205" s="96"/>
      <c r="J205" s="99"/>
      <c r="K205" s="99"/>
      <c r="L205" s="97"/>
    </row>
    <row r="206" spans="2:12" x14ac:dyDescent="0.15">
      <c r="B206" s="94">
        <f t="shared" si="3"/>
        <v>199</v>
      </c>
      <c r="C206" s="95"/>
      <c r="D206" s="95"/>
      <c r="E206" s="97"/>
      <c r="F206" s="96"/>
      <c r="G206" s="98"/>
      <c r="H206" s="97"/>
      <c r="I206" s="96"/>
      <c r="J206" s="99"/>
      <c r="K206" s="99"/>
      <c r="L206" s="97"/>
    </row>
    <row r="207" spans="2:12" x14ac:dyDescent="0.15">
      <c r="B207" s="94">
        <f t="shared" si="3"/>
        <v>200</v>
      </c>
      <c r="C207" s="95"/>
      <c r="D207" s="95"/>
      <c r="E207" s="97"/>
      <c r="F207" s="96"/>
      <c r="G207" s="98"/>
      <c r="H207" s="97"/>
      <c r="I207" s="96"/>
      <c r="J207" s="99"/>
      <c r="K207" s="99"/>
      <c r="L207" s="97"/>
    </row>
    <row r="208" spans="2:12" x14ac:dyDescent="0.15">
      <c r="B208" s="94">
        <f t="shared" si="3"/>
        <v>201</v>
      </c>
      <c r="C208" s="95"/>
      <c r="D208" s="95"/>
      <c r="E208" s="97"/>
      <c r="F208" s="96"/>
      <c r="G208" s="98"/>
      <c r="H208" s="97"/>
      <c r="I208" s="96"/>
      <c r="J208" s="99"/>
      <c r="K208" s="99"/>
      <c r="L208" s="97"/>
    </row>
    <row r="209" spans="2:12" x14ac:dyDescent="0.15">
      <c r="B209" s="94">
        <f t="shared" si="3"/>
        <v>202</v>
      </c>
      <c r="C209" s="95"/>
      <c r="D209" s="95"/>
      <c r="E209" s="97"/>
      <c r="F209" s="96"/>
      <c r="G209" s="98"/>
      <c r="H209" s="97"/>
      <c r="I209" s="96"/>
      <c r="J209" s="99"/>
      <c r="K209" s="99"/>
      <c r="L209" s="97"/>
    </row>
    <row r="210" spans="2:12" x14ac:dyDescent="0.15">
      <c r="B210" s="94">
        <f t="shared" si="3"/>
        <v>203</v>
      </c>
      <c r="C210" s="95"/>
      <c r="D210" s="95"/>
      <c r="E210" s="97"/>
      <c r="F210" s="96"/>
      <c r="G210" s="98"/>
      <c r="H210" s="97"/>
      <c r="I210" s="96"/>
      <c r="J210" s="99"/>
      <c r="K210" s="99"/>
      <c r="L210" s="97"/>
    </row>
    <row r="211" spans="2:12" x14ac:dyDescent="0.15">
      <c r="B211" s="94">
        <f t="shared" si="3"/>
        <v>204</v>
      </c>
      <c r="C211" s="95"/>
      <c r="D211" s="95"/>
      <c r="E211" s="97"/>
      <c r="F211" s="96"/>
      <c r="G211" s="98"/>
      <c r="H211" s="97"/>
      <c r="I211" s="96"/>
      <c r="J211" s="99"/>
      <c r="K211" s="99"/>
      <c r="L211" s="97"/>
    </row>
    <row r="212" spans="2:12" x14ac:dyDescent="0.15">
      <c r="B212" s="94">
        <f t="shared" si="3"/>
        <v>205</v>
      </c>
      <c r="C212" s="95"/>
      <c r="D212" s="95"/>
      <c r="E212" s="97"/>
      <c r="F212" s="96"/>
      <c r="G212" s="98"/>
      <c r="H212" s="97"/>
      <c r="I212" s="96"/>
      <c r="J212" s="99"/>
      <c r="K212" s="99"/>
      <c r="L212" s="97"/>
    </row>
    <row r="213" spans="2:12" x14ac:dyDescent="0.15">
      <c r="B213" s="94">
        <f t="shared" si="3"/>
        <v>206</v>
      </c>
      <c r="C213" s="95"/>
      <c r="D213" s="95"/>
      <c r="E213" s="97"/>
      <c r="F213" s="96"/>
      <c r="G213" s="98"/>
      <c r="H213" s="97"/>
      <c r="I213" s="96"/>
      <c r="J213" s="99"/>
      <c r="K213" s="99"/>
      <c r="L213" s="97"/>
    </row>
    <row r="214" spans="2:12" x14ac:dyDescent="0.15">
      <c r="B214" s="94">
        <f t="shared" si="3"/>
        <v>207</v>
      </c>
      <c r="C214" s="95"/>
      <c r="D214" s="95"/>
      <c r="E214" s="97"/>
      <c r="F214" s="96"/>
      <c r="G214" s="98"/>
      <c r="H214" s="97"/>
      <c r="I214" s="96"/>
      <c r="J214" s="102"/>
      <c r="K214" s="102"/>
      <c r="L214" s="97"/>
    </row>
    <row r="215" spans="2:12" x14ac:dyDescent="0.15">
      <c r="B215" s="94">
        <f t="shared" si="3"/>
        <v>208</v>
      </c>
      <c r="C215" s="95"/>
      <c r="D215" s="95"/>
      <c r="E215" s="97"/>
      <c r="F215" s="96"/>
      <c r="G215" s="98"/>
      <c r="H215" s="97"/>
      <c r="I215" s="96"/>
      <c r="J215" s="102"/>
      <c r="K215" s="99"/>
      <c r="L215" s="97"/>
    </row>
    <row r="216" spans="2:12" x14ac:dyDescent="0.15">
      <c r="B216" s="94">
        <f t="shared" si="3"/>
        <v>209</v>
      </c>
      <c r="C216" s="95"/>
      <c r="D216" s="95"/>
      <c r="E216" s="97"/>
      <c r="F216" s="96"/>
      <c r="G216" s="98"/>
      <c r="H216" s="97"/>
      <c r="I216" s="96"/>
      <c r="J216" s="102"/>
      <c r="K216" s="99"/>
      <c r="L216" s="97"/>
    </row>
    <row r="217" spans="2:12" x14ac:dyDescent="0.15">
      <c r="B217" s="94">
        <f t="shared" si="3"/>
        <v>210</v>
      </c>
      <c r="C217" s="95"/>
      <c r="D217" s="95"/>
      <c r="E217" s="97"/>
      <c r="F217" s="96"/>
      <c r="G217" s="98"/>
      <c r="H217" s="97"/>
      <c r="I217" s="96"/>
      <c r="J217" s="102"/>
      <c r="K217" s="99"/>
      <c r="L217" s="97"/>
    </row>
    <row r="218" spans="2:12" x14ac:dyDescent="0.15">
      <c r="B218" s="94">
        <f t="shared" si="3"/>
        <v>211</v>
      </c>
      <c r="C218" s="95"/>
      <c r="D218" s="95"/>
      <c r="E218" s="97"/>
      <c r="F218" s="96"/>
      <c r="G218" s="98"/>
      <c r="H218" s="97"/>
      <c r="I218" s="96"/>
      <c r="J218" s="102"/>
      <c r="K218" s="99"/>
      <c r="L218" s="97"/>
    </row>
    <row r="219" spans="2:12" x14ac:dyDescent="0.15">
      <c r="B219" s="94">
        <f t="shared" si="3"/>
        <v>212</v>
      </c>
      <c r="C219" s="95"/>
      <c r="D219" s="95"/>
      <c r="E219" s="97"/>
      <c r="F219" s="95"/>
      <c r="G219" s="98"/>
      <c r="H219" s="97"/>
      <c r="I219" s="96"/>
      <c r="J219" s="102"/>
      <c r="K219" s="99"/>
      <c r="L219" s="97"/>
    </row>
    <row r="220" spans="2:12" x14ac:dyDescent="0.15">
      <c r="B220" s="94">
        <f t="shared" si="3"/>
        <v>213</v>
      </c>
      <c r="C220" s="95"/>
      <c r="D220" s="95"/>
      <c r="E220" s="97"/>
      <c r="F220" s="96"/>
      <c r="G220" s="98"/>
      <c r="H220" s="97"/>
      <c r="I220" s="96"/>
      <c r="J220" s="102"/>
      <c r="K220" s="99"/>
      <c r="L220" s="97"/>
    </row>
    <row r="221" spans="2:12" x14ac:dyDescent="0.15">
      <c r="B221" s="94">
        <f t="shared" si="3"/>
        <v>214</v>
      </c>
      <c r="C221" s="95"/>
      <c r="D221" s="95"/>
      <c r="E221" s="97"/>
      <c r="F221" s="95"/>
      <c r="G221" s="98"/>
      <c r="H221" s="97"/>
      <c r="I221" s="96"/>
      <c r="J221" s="102"/>
      <c r="K221" s="99"/>
      <c r="L221" s="97"/>
    </row>
    <row r="222" spans="2:12" x14ac:dyDescent="0.15">
      <c r="B222" s="94">
        <f t="shared" si="3"/>
        <v>215</v>
      </c>
      <c r="C222" s="95"/>
      <c r="D222" s="95"/>
      <c r="E222" s="97"/>
      <c r="F222" s="96"/>
      <c r="G222" s="98"/>
      <c r="H222" s="97"/>
      <c r="I222" s="96"/>
      <c r="J222" s="102"/>
      <c r="K222" s="99"/>
      <c r="L222" s="97"/>
    </row>
    <row r="223" spans="2:12" x14ac:dyDescent="0.15">
      <c r="B223" s="94">
        <f t="shared" si="3"/>
        <v>216</v>
      </c>
      <c r="C223" s="95"/>
      <c r="D223" s="95"/>
      <c r="E223" s="97"/>
      <c r="F223" s="95"/>
      <c r="G223" s="98"/>
      <c r="H223" s="97"/>
      <c r="I223" s="95"/>
      <c r="J223" s="99"/>
      <c r="K223" s="99"/>
      <c r="L223" s="97"/>
    </row>
    <row r="224" spans="2:12" x14ac:dyDescent="0.15">
      <c r="B224" s="94">
        <f t="shared" si="3"/>
        <v>217</v>
      </c>
      <c r="C224" s="95"/>
      <c r="D224" s="95"/>
      <c r="E224" s="97"/>
      <c r="F224" s="95"/>
      <c r="G224" s="98"/>
      <c r="H224" s="97"/>
      <c r="I224" s="95"/>
      <c r="J224" s="99"/>
      <c r="K224" s="99"/>
      <c r="L224" s="97"/>
    </row>
    <row r="225" spans="2:12" x14ac:dyDescent="0.15">
      <c r="B225" s="94">
        <f t="shared" si="3"/>
        <v>218</v>
      </c>
      <c r="C225" s="95"/>
      <c r="D225" s="95"/>
      <c r="E225" s="97"/>
      <c r="F225" s="95"/>
      <c r="G225" s="98"/>
      <c r="H225" s="97"/>
      <c r="I225" s="96"/>
      <c r="J225" s="102"/>
      <c r="K225" s="99"/>
      <c r="L225" s="97"/>
    </row>
    <row r="226" spans="2:12" x14ac:dyDescent="0.15">
      <c r="B226" s="94">
        <f t="shared" si="3"/>
        <v>219</v>
      </c>
      <c r="C226" s="95"/>
      <c r="D226" s="95"/>
      <c r="E226" s="97"/>
      <c r="F226" s="95"/>
      <c r="G226" s="98"/>
      <c r="H226" s="97"/>
      <c r="I226" s="96"/>
      <c r="J226" s="102"/>
      <c r="K226" s="99"/>
      <c r="L226" s="97"/>
    </row>
    <row r="227" spans="2:12" x14ac:dyDescent="0.15">
      <c r="B227" s="94">
        <f t="shared" si="3"/>
        <v>220</v>
      </c>
      <c r="C227" s="95"/>
      <c r="D227" s="95"/>
      <c r="E227" s="97"/>
      <c r="F227" s="96"/>
      <c r="G227" s="98"/>
      <c r="H227" s="97"/>
      <c r="I227" s="96"/>
      <c r="J227" s="102"/>
      <c r="K227" s="99"/>
      <c r="L227" s="97"/>
    </row>
    <row r="228" spans="2:12" x14ac:dyDescent="0.15">
      <c r="B228" s="94">
        <f t="shared" si="3"/>
        <v>221</v>
      </c>
      <c r="C228" s="95"/>
      <c r="D228" s="95"/>
      <c r="E228" s="97"/>
      <c r="F228" s="96"/>
      <c r="G228" s="98"/>
      <c r="H228" s="97"/>
      <c r="I228" s="96"/>
      <c r="J228" s="99"/>
      <c r="K228" s="99"/>
      <c r="L228" s="97"/>
    </row>
    <row r="229" spans="2:12" x14ac:dyDescent="0.15">
      <c r="B229" s="94">
        <f t="shared" si="3"/>
        <v>222</v>
      </c>
      <c r="C229" s="95"/>
      <c r="D229" s="95"/>
      <c r="E229" s="97"/>
      <c r="F229" s="96"/>
      <c r="G229" s="98"/>
      <c r="H229" s="97"/>
      <c r="I229" s="96"/>
      <c r="J229" s="102"/>
      <c r="K229" s="99"/>
      <c r="L229" s="97"/>
    </row>
    <row r="230" spans="2:12" x14ac:dyDescent="0.15">
      <c r="B230" s="94">
        <f t="shared" si="3"/>
        <v>223</v>
      </c>
      <c r="C230" s="95"/>
      <c r="D230" s="95"/>
      <c r="E230" s="97"/>
      <c r="F230" s="96"/>
      <c r="G230" s="98"/>
      <c r="H230" s="97"/>
      <c r="I230" s="96"/>
      <c r="J230" s="102"/>
      <c r="K230" s="99"/>
      <c r="L230" s="97"/>
    </row>
    <row r="231" spans="2:12" x14ac:dyDescent="0.15">
      <c r="B231" s="94">
        <f t="shared" si="3"/>
        <v>224</v>
      </c>
      <c r="C231" s="95"/>
      <c r="D231" s="95"/>
      <c r="E231" s="97"/>
      <c r="F231" s="96"/>
      <c r="G231" s="98"/>
      <c r="H231" s="97"/>
      <c r="I231" s="95"/>
      <c r="J231" s="99"/>
      <c r="K231" s="99"/>
      <c r="L231" s="97"/>
    </row>
    <row r="232" spans="2:12" x14ac:dyDescent="0.15">
      <c r="B232" s="94">
        <f t="shared" si="3"/>
        <v>225</v>
      </c>
      <c r="C232" s="95"/>
      <c r="D232" s="95"/>
      <c r="E232" s="97"/>
      <c r="F232" s="96"/>
      <c r="G232" s="98"/>
      <c r="H232" s="97"/>
      <c r="I232" s="96"/>
      <c r="J232" s="102"/>
      <c r="K232" s="99"/>
      <c r="L232" s="97"/>
    </row>
    <row r="233" spans="2:12" x14ac:dyDescent="0.15">
      <c r="B233" s="94">
        <f t="shared" si="3"/>
        <v>226</v>
      </c>
      <c r="C233" s="95"/>
      <c r="D233" s="95"/>
      <c r="E233" s="97"/>
      <c r="F233" s="96"/>
      <c r="G233" s="98"/>
      <c r="H233" s="97"/>
      <c r="I233" s="96"/>
      <c r="J233" s="102"/>
      <c r="K233" s="99"/>
      <c r="L233" s="97"/>
    </row>
    <row r="234" spans="2:12" x14ac:dyDescent="0.15">
      <c r="B234" s="94">
        <f t="shared" si="3"/>
        <v>227</v>
      </c>
      <c r="C234" s="95"/>
      <c r="D234" s="95"/>
      <c r="E234" s="97"/>
      <c r="F234" s="96"/>
      <c r="G234" s="98"/>
      <c r="H234" s="97"/>
      <c r="I234" s="95"/>
      <c r="J234" s="102"/>
      <c r="K234" s="99"/>
      <c r="L234" s="97"/>
    </row>
    <row r="235" spans="2:12" x14ac:dyDescent="0.15">
      <c r="B235" s="94">
        <f t="shared" si="3"/>
        <v>228</v>
      </c>
      <c r="C235" s="95"/>
      <c r="D235" s="95"/>
      <c r="E235" s="97"/>
      <c r="F235" s="96"/>
      <c r="G235" s="98"/>
      <c r="H235" s="97"/>
      <c r="I235" s="96"/>
      <c r="J235" s="102"/>
      <c r="K235" s="102"/>
      <c r="L235" s="97"/>
    </row>
    <row r="236" spans="2:12" x14ac:dyDescent="0.15">
      <c r="B236" s="94">
        <f t="shared" si="3"/>
        <v>229</v>
      </c>
      <c r="C236" s="95"/>
      <c r="D236" s="95"/>
      <c r="E236" s="97"/>
      <c r="F236" s="96"/>
      <c r="G236" s="98"/>
      <c r="H236" s="97"/>
      <c r="I236" s="96"/>
      <c r="J236" s="99"/>
      <c r="K236" s="99"/>
      <c r="L236" s="97"/>
    </row>
    <row r="237" spans="2:12" x14ac:dyDescent="0.15">
      <c r="B237" s="94">
        <f t="shared" si="3"/>
        <v>230</v>
      </c>
      <c r="C237" s="95"/>
      <c r="D237" s="95"/>
      <c r="E237" s="97"/>
      <c r="F237" s="96"/>
      <c r="G237" s="98"/>
      <c r="H237" s="97"/>
      <c r="I237" s="96"/>
      <c r="J237" s="102"/>
      <c r="K237" s="99"/>
      <c r="L237" s="97"/>
    </row>
    <row r="238" spans="2:12" x14ac:dyDescent="0.15">
      <c r="B238" s="94">
        <f t="shared" si="3"/>
        <v>231</v>
      </c>
      <c r="C238" s="95"/>
      <c r="D238" s="95"/>
      <c r="E238" s="97"/>
      <c r="F238" s="96"/>
      <c r="G238" s="98"/>
      <c r="H238" s="97"/>
      <c r="I238" s="96"/>
      <c r="J238" s="99"/>
      <c r="K238" s="99"/>
      <c r="L238" s="97"/>
    </row>
    <row r="239" spans="2:12" x14ac:dyDescent="0.15">
      <c r="B239" s="94">
        <f t="shared" si="3"/>
        <v>232</v>
      </c>
      <c r="C239" s="95"/>
      <c r="D239" s="95"/>
      <c r="E239" s="97"/>
      <c r="F239" s="96"/>
      <c r="G239" s="98"/>
      <c r="H239" s="97"/>
      <c r="I239" s="96"/>
      <c r="J239" s="99"/>
      <c r="K239" s="99"/>
      <c r="L239" s="97"/>
    </row>
    <row r="240" spans="2:12" x14ac:dyDescent="0.15">
      <c r="B240" s="94">
        <f t="shared" si="3"/>
        <v>233</v>
      </c>
      <c r="C240" s="95"/>
      <c r="D240" s="95"/>
      <c r="E240" s="97"/>
      <c r="F240" s="96"/>
      <c r="G240" s="98"/>
      <c r="H240" s="97"/>
      <c r="I240" s="96"/>
      <c r="J240" s="99"/>
      <c r="K240" s="99"/>
      <c r="L240" s="97"/>
    </row>
    <row r="241" spans="2:12" x14ac:dyDescent="0.15">
      <c r="B241" s="94">
        <f t="shared" si="3"/>
        <v>234</v>
      </c>
      <c r="C241" s="95"/>
      <c r="D241" s="95"/>
      <c r="E241" s="97"/>
      <c r="F241" s="96"/>
      <c r="G241" s="98"/>
      <c r="H241" s="97"/>
      <c r="I241" s="96"/>
      <c r="J241" s="99"/>
      <c r="K241" s="99"/>
      <c r="L241" s="97"/>
    </row>
    <row r="242" spans="2:12" x14ac:dyDescent="0.15">
      <c r="B242" s="94">
        <f t="shared" si="3"/>
        <v>235</v>
      </c>
      <c r="C242" s="95"/>
      <c r="D242" s="95"/>
      <c r="E242" s="97"/>
      <c r="F242" s="96"/>
      <c r="G242" s="98"/>
      <c r="H242" s="97"/>
      <c r="I242" s="96"/>
      <c r="J242" s="102"/>
      <c r="K242" s="99"/>
      <c r="L242" s="97"/>
    </row>
    <row r="243" spans="2:12" x14ac:dyDescent="0.15">
      <c r="B243" s="94">
        <f t="shared" si="3"/>
        <v>236</v>
      </c>
      <c r="C243" s="95"/>
      <c r="D243" s="95"/>
      <c r="E243" s="97"/>
      <c r="F243" s="96"/>
      <c r="G243" s="98"/>
      <c r="H243" s="97"/>
      <c r="I243" s="96"/>
      <c r="J243" s="102"/>
      <c r="K243" s="99"/>
      <c r="L243" s="97"/>
    </row>
    <row r="244" spans="2:12" x14ac:dyDescent="0.15">
      <c r="B244" s="94">
        <f t="shared" si="3"/>
        <v>237</v>
      </c>
      <c r="C244" s="95"/>
      <c r="D244" s="95"/>
      <c r="E244" s="97"/>
      <c r="F244" s="96"/>
      <c r="G244" s="98"/>
      <c r="H244" s="97"/>
      <c r="I244" s="96"/>
      <c r="J244" s="99"/>
      <c r="K244" s="99"/>
      <c r="L244" s="97"/>
    </row>
    <row r="245" spans="2:12" x14ac:dyDescent="0.15">
      <c r="B245" s="94">
        <f t="shared" si="3"/>
        <v>238</v>
      </c>
      <c r="C245" s="95"/>
      <c r="D245" s="95"/>
      <c r="E245" s="97"/>
      <c r="F245" s="96"/>
      <c r="G245" s="98"/>
      <c r="H245" s="97"/>
      <c r="I245" s="96"/>
      <c r="J245" s="99"/>
      <c r="K245" s="99"/>
      <c r="L245" s="97"/>
    </row>
    <row r="246" spans="2:12" x14ac:dyDescent="0.15">
      <c r="B246" s="94">
        <f t="shared" si="3"/>
        <v>239</v>
      </c>
      <c r="C246" s="95"/>
      <c r="D246" s="95"/>
      <c r="E246" s="97"/>
      <c r="F246" s="96"/>
      <c r="G246" s="98"/>
      <c r="H246" s="97"/>
      <c r="I246" s="96"/>
      <c r="J246" s="99"/>
      <c r="K246" s="99"/>
      <c r="L246" s="97"/>
    </row>
    <row r="247" spans="2:12" x14ac:dyDescent="0.15">
      <c r="B247" s="94">
        <f t="shared" si="3"/>
        <v>240</v>
      </c>
      <c r="C247" s="95"/>
      <c r="D247" s="95"/>
      <c r="E247" s="97"/>
      <c r="F247" s="96"/>
      <c r="G247" s="98"/>
      <c r="H247" s="97"/>
      <c r="I247" s="96"/>
      <c r="J247" s="99"/>
      <c r="K247" s="99"/>
      <c r="L247" s="97"/>
    </row>
    <row r="248" spans="2:12" x14ac:dyDescent="0.15">
      <c r="B248" s="94">
        <f t="shared" si="3"/>
        <v>241</v>
      </c>
      <c r="C248" s="95"/>
      <c r="D248" s="95"/>
      <c r="E248" s="97"/>
      <c r="F248" s="95"/>
      <c r="G248" s="98"/>
      <c r="H248" s="97"/>
      <c r="I248" s="95"/>
      <c r="J248" s="102"/>
      <c r="K248" s="99"/>
      <c r="L248" s="97"/>
    </row>
    <row r="249" spans="2:12" x14ac:dyDescent="0.15">
      <c r="B249" s="94">
        <f t="shared" si="3"/>
        <v>242</v>
      </c>
      <c r="C249" s="95"/>
      <c r="D249" s="95"/>
      <c r="E249" s="97"/>
      <c r="F249" s="95"/>
      <c r="G249" s="98"/>
      <c r="H249" s="97"/>
      <c r="I249" s="95"/>
      <c r="J249" s="99"/>
      <c r="K249" s="99"/>
      <c r="L249" s="97"/>
    </row>
    <row r="250" spans="2:12" x14ac:dyDescent="0.15">
      <c r="B250" s="94">
        <f t="shared" si="3"/>
        <v>243</v>
      </c>
      <c r="C250" s="95"/>
      <c r="D250" s="95"/>
      <c r="E250" s="97"/>
      <c r="F250" s="95"/>
      <c r="G250" s="98"/>
      <c r="H250" s="97"/>
      <c r="I250" s="95"/>
      <c r="J250" s="99"/>
      <c r="K250" s="99"/>
      <c r="L250" s="97"/>
    </row>
    <row r="251" spans="2:12" x14ac:dyDescent="0.15">
      <c r="B251" s="94">
        <f t="shared" si="3"/>
        <v>244</v>
      </c>
      <c r="C251" s="95"/>
      <c r="D251" s="95"/>
      <c r="E251" s="97"/>
      <c r="F251" s="95"/>
      <c r="G251" s="98"/>
      <c r="H251" s="97"/>
      <c r="I251" s="95"/>
      <c r="J251" s="102"/>
      <c r="K251" s="99"/>
      <c r="L251" s="97"/>
    </row>
    <row r="252" spans="2:12" x14ac:dyDescent="0.15">
      <c r="B252" s="94">
        <f t="shared" si="3"/>
        <v>245</v>
      </c>
      <c r="C252" s="95"/>
      <c r="D252" s="95"/>
      <c r="E252" s="97"/>
      <c r="F252" s="96"/>
      <c r="G252" s="98"/>
      <c r="H252" s="97"/>
      <c r="I252" s="96"/>
      <c r="J252" s="102"/>
      <c r="K252" s="99"/>
      <c r="L252" s="97"/>
    </row>
    <row r="253" spans="2:12" x14ac:dyDescent="0.15">
      <c r="B253" s="94">
        <f t="shared" si="3"/>
        <v>246</v>
      </c>
      <c r="C253" s="95"/>
      <c r="D253" s="95"/>
      <c r="E253" s="97"/>
      <c r="F253" s="96"/>
      <c r="G253" s="98"/>
      <c r="H253" s="97"/>
      <c r="I253" s="96"/>
      <c r="J253" s="102"/>
      <c r="K253" s="99"/>
      <c r="L253" s="97"/>
    </row>
    <row r="254" spans="2:12" x14ac:dyDescent="0.15">
      <c r="B254" s="94">
        <f t="shared" si="3"/>
        <v>247</v>
      </c>
      <c r="C254" s="95"/>
      <c r="D254" s="95"/>
      <c r="E254" s="97"/>
      <c r="F254" s="96"/>
      <c r="G254" s="98"/>
      <c r="H254" s="97"/>
      <c r="I254" s="96"/>
      <c r="J254" s="102"/>
      <c r="K254" s="99"/>
      <c r="L254" s="97"/>
    </row>
    <row r="255" spans="2:12" x14ac:dyDescent="0.15">
      <c r="B255" s="94">
        <f t="shared" si="3"/>
        <v>248</v>
      </c>
      <c r="C255" s="95"/>
      <c r="D255" s="95"/>
      <c r="E255" s="97"/>
      <c r="F255" s="96"/>
      <c r="G255" s="98"/>
      <c r="H255" s="97"/>
      <c r="I255" s="96"/>
      <c r="J255" s="102"/>
      <c r="K255" s="99"/>
      <c r="L255" s="97"/>
    </row>
    <row r="256" spans="2:12" x14ac:dyDescent="0.15">
      <c r="B256" s="94">
        <f t="shared" si="3"/>
        <v>249</v>
      </c>
      <c r="C256" s="95"/>
      <c r="D256" s="95"/>
      <c r="E256" s="97"/>
      <c r="F256" s="96"/>
      <c r="G256" s="98"/>
      <c r="H256" s="97"/>
      <c r="I256" s="96"/>
      <c r="J256" s="102"/>
      <c r="K256" s="99"/>
      <c r="L256" s="97"/>
    </row>
    <row r="257" spans="2:12" x14ac:dyDescent="0.15">
      <c r="B257" s="94">
        <f t="shared" si="3"/>
        <v>250</v>
      </c>
      <c r="C257" s="95"/>
      <c r="D257" s="95"/>
      <c r="E257" s="97"/>
      <c r="F257" s="96"/>
      <c r="G257" s="98"/>
      <c r="H257" s="97"/>
      <c r="I257" s="95"/>
      <c r="J257" s="102"/>
      <c r="K257" s="99"/>
      <c r="L257" s="97"/>
    </row>
    <row r="258" spans="2:12" x14ac:dyDescent="0.15">
      <c r="B258" s="94">
        <f t="shared" si="3"/>
        <v>251</v>
      </c>
      <c r="C258" s="95"/>
      <c r="D258" s="95"/>
      <c r="E258" s="97"/>
      <c r="F258" s="96"/>
      <c r="G258" s="98"/>
      <c r="H258" s="97"/>
      <c r="I258" s="96"/>
      <c r="J258" s="102"/>
      <c r="K258" s="99"/>
      <c r="L258" s="97"/>
    </row>
    <row r="259" spans="2:12" x14ac:dyDescent="0.15">
      <c r="B259" s="94">
        <f t="shared" si="3"/>
        <v>252</v>
      </c>
      <c r="C259" s="95"/>
      <c r="D259" s="95"/>
      <c r="E259" s="97"/>
      <c r="F259" s="96"/>
      <c r="G259" s="98"/>
      <c r="H259" s="97"/>
      <c r="I259" s="96"/>
      <c r="J259" s="102"/>
      <c r="K259" s="99"/>
      <c r="L259" s="97"/>
    </row>
    <row r="260" spans="2:12" x14ac:dyDescent="0.15">
      <c r="B260" s="94">
        <f t="shared" si="3"/>
        <v>253</v>
      </c>
      <c r="C260" s="95"/>
      <c r="D260" s="95"/>
      <c r="E260" s="97"/>
      <c r="F260" s="96"/>
      <c r="G260" s="98"/>
      <c r="H260" s="97"/>
      <c r="I260" s="96"/>
      <c r="J260" s="102"/>
      <c r="K260" s="99"/>
      <c r="L260" s="97"/>
    </row>
    <row r="261" spans="2:12" x14ac:dyDescent="0.15">
      <c r="B261" s="94">
        <f t="shared" si="3"/>
        <v>254</v>
      </c>
      <c r="C261" s="95"/>
      <c r="D261" s="95"/>
      <c r="E261" s="97"/>
      <c r="F261" s="96"/>
      <c r="G261" s="98"/>
      <c r="H261" s="97"/>
      <c r="I261" s="96"/>
      <c r="J261" s="102"/>
      <c r="K261" s="99"/>
      <c r="L261" s="97"/>
    </row>
    <row r="262" spans="2:12" x14ac:dyDescent="0.15">
      <c r="B262" s="94">
        <f t="shared" si="3"/>
        <v>255</v>
      </c>
      <c r="C262" s="95"/>
      <c r="D262" s="95"/>
      <c r="E262" s="97"/>
      <c r="F262" s="96"/>
      <c r="G262" s="98"/>
      <c r="H262" s="97"/>
      <c r="I262" s="96"/>
      <c r="J262" s="102"/>
      <c r="K262" s="99"/>
      <c r="L262" s="97"/>
    </row>
    <row r="263" spans="2:12" x14ac:dyDescent="0.15">
      <c r="B263" s="94">
        <f t="shared" si="3"/>
        <v>256</v>
      </c>
      <c r="C263" s="95"/>
      <c r="D263" s="95"/>
      <c r="E263" s="97"/>
      <c r="F263" s="96"/>
      <c r="G263" s="98"/>
      <c r="H263" s="97"/>
      <c r="I263" s="96"/>
      <c r="J263" s="102"/>
      <c r="K263" s="99"/>
      <c r="L263" s="97"/>
    </row>
    <row r="264" spans="2:12" x14ac:dyDescent="0.15">
      <c r="B264" s="94">
        <f t="shared" si="3"/>
        <v>257</v>
      </c>
      <c r="C264" s="95"/>
      <c r="D264" s="95"/>
      <c r="E264" s="97"/>
      <c r="F264" s="96"/>
      <c r="G264" s="98"/>
      <c r="H264" s="97"/>
      <c r="I264" s="96"/>
      <c r="J264" s="102"/>
      <c r="K264" s="99"/>
      <c r="L264" s="97"/>
    </row>
    <row r="265" spans="2:12" x14ac:dyDescent="0.15">
      <c r="B265" s="94">
        <f t="shared" ref="B265:B306" si="4">ROW()-7</f>
        <v>258</v>
      </c>
      <c r="C265" s="95"/>
      <c r="D265" s="95"/>
      <c r="E265" s="97"/>
      <c r="F265" s="96"/>
      <c r="G265" s="98"/>
      <c r="H265" s="97"/>
      <c r="I265" s="96"/>
      <c r="J265" s="102"/>
      <c r="K265" s="99"/>
      <c r="L265" s="97"/>
    </row>
    <row r="266" spans="2:12" x14ac:dyDescent="0.15">
      <c r="B266" s="94">
        <f t="shared" si="4"/>
        <v>259</v>
      </c>
      <c r="C266" s="95"/>
      <c r="D266" s="95"/>
      <c r="E266" s="97"/>
      <c r="F266" s="96"/>
      <c r="G266" s="98"/>
      <c r="H266" s="97"/>
      <c r="I266" s="96"/>
      <c r="J266" s="102"/>
      <c r="K266" s="99"/>
      <c r="L266" s="97"/>
    </row>
    <row r="267" spans="2:12" x14ac:dyDescent="0.15">
      <c r="B267" s="94">
        <f t="shared" si="4"/>
        <v>260</v>
      </c>
      <c r="C267" s="95"/>
      <c r="D267" s="95"/>
      <c r="E267" s="97"/>
      <c r="F267" s="96"/>
      <c r="G267" s="98"/>
      <c r="H267" s="97"/>
      <c r="I267" s="96"/>
      <c r="J267" s="102"/>
      <c r="K267" s="99"/>
      <c r="L267" s="97"/>
    </row>
    <row r="268" spans="2:12" x14ac:dyDescent="0.15">
      <c r="B268" s="94">
        <f t="shared" si="4"/>
        <v>261</v>
      </c>
      <c r="C268" s="95"/>
      <c r="D268" s="95"/>
      <c r="E268" s="97"/>
      <c r="F268" s="96"/>
      <c r="G268" s="98"/>
      <c r="H268" s="97"/>
      <c r="I268" s="96"/>
      <c r="J268" s="102"/>
      <c r="K268" s="99"/>
      <c r="L268" s="97"/>
    </row>
    <row r="269" spans="2:12" x14ac:dyDescent="0.15">
      <c r="B269" s="94">
        <f t="shared" si="4"/>
        <v>262</v>
      </c>
      <c r="C269" s="95"/>
      <c r="D269" s="95"/>
      <c r="E269" s="97"/>
      <c r="F269" s="96"/>
      <c r="G269" s="98"/>
      <c r="H269" s="97"/>
      <c r="I269" s="96"/>
      <c r="J269" s="102"/>
      <c r="K269" s="99"/>
      <c r="L269" s="97"/>
    </row>
    <row r="270" spans="2:12" x14ac:dyDescent="0.15">
      <c r="B270" s="94">
        <f t="shared" si="4"/>
        <v>263</v>
      </c>
      <c r="C270" s="95"/>
      <c r="D270" s="95"/>
      <c r="E270" s="97"/>
      <c r="F270" s="96"/>
      <c r="G270" s="98"/>
      <c r="H270" s="97"/>
      <c r="I270" s="96"/>
      <c r="J270" s="102"/>
      <c r="K270" s="99"/>
      <c r="L270" s="97"/>
    </row>
    <row r="271" spans="2:12" x14ac:dyDescent="0.15">
      <c r="B271" s="94">
        <f t="shared" si="4"/>
        <v>264</v>
      </c>
      <c r="C271" s="95"/>
      <c r="D271" s="95"/>
      <c r="E271" s="97"/>
      <c r="F271" s="96"/>
      <c r="G271" s="98"/>
      <c r="H271" s="97"/>
      <c r="I271" s="96"/>
      <c r="J271" s="102"/>
      <c r="K271" s="99"/>
      <c r="L271" s="97"/>
    </row>
    <row r="272" spans="2:12" x14ac:dyDescent="0.15">
      <c r="B272" s="94">
        <f t="shared" si="4"/>
        <v>265</v>
      </c>
      <c r="C272" s="95"/>
      <c r="D272" s="95"/>
      <c r="E272" s="97"/>
      <c r="F272" s="96"/>
      <c r="G272" s="98"/>
      <c r="H272" s="97"/>
      <c r="I272" s="96"/>
      <c r="J272" s="102"/>
      <c r="K272" s="99"/>
      <c r="L272" s="97"/>
    </row>
    <row r="273" spans="2:12" x14ac:dyDescent="0.15">
      <c r="B273" s="94">
        <f t="shared" si="4"/>
        <v>266</v>
      </c>
      <c r="C273" s="95"/>
      <c r="D273" s="95"/>
      <c r="E273" s="97"/>
      <c r="F273" s="96"/>
      <c r="G273" s="98"/>
      <c r="H273" s="97"/>
      <c r="I273" s="96"/>
      <c r="J273" s="102"/>
      <c r="K273" s="99"/>
      <c r="L273" s="97"/>
    </row>
    <row r="274" spans="2:12" x14ac:dyDescent="0.15">
      <c r="B274" s="94">
        <f t="shared" si="4"/>
        <v>267</v>
      </c>
      <c r="C274" s="95"/>
      <c r="D274" s="95"/>
      <c r="E274" s="103"/>
      <c r="F274" s="96"/>
      <c r="G274" s="98"/>
      <c r="H274" s="97"/>
      <c r="I274" s="96"/>
      <c r="J274" s="102"/>
      <c r="K274" s="99"/>
      <c r="L274" s="97"/>
    </row>
    <row r="275" spans="2:12" x14ac:dyDescent="0.15">
      <c r="B275" s="94">
        <f t="shared" si="4"/>
        <v>268</v>
      </c>
      <c r="C275" s="95"/>
      <c r="D275" s="95"/>
      <c r="E275" s="103"/>
      <c r="F275" s="96"/>
      <c r="G275" s="98"/>
      <c r="H275" s="97"/>
      <c r="I275" s="96"/>
      <c r="J275" s="102"/>
      <c r="K275" s="99"/>
      <c r="L275" s="97"/>
    </row>
    <row r="276" spans="2:12" x14ac:dyDescent="0.15">
      <c r="B276" s="94">
        <f t="shared" si="4"/>
        <v>269</v>
      </c>
      <c r="C276" s="95"/>
      <c r="D276" s="95"/>
      <c r="E276" s="103"/>
      <c r="F276" s="96"/>
      <c r="G276" s="98"/>
      <c r="H276" s="97"/>
      <c r="I276" s="96"/>
      <c r="J276" s="102"/>
      <c r="K276" s="99"/>
      <c r="L276" s="97"/>
    </row>
    <row r="277" spans="2:12" x14ac:dyDescent="0.15">
      <c r="B277" s="94">
        <f t="shared" si="4"/>
        <v>270</v>
      </c>
      <c r="C277" s="95"/>
      <c r="D277" s="95"/>
      <c r="E277" s="103"/>
      <c r="F277" s="96"/>
      <c r="G277" s="98"/>
      <c r="H277" s="97"/>
      <c r="I277" s="96"/>
      <c r="J277" s="102"/>
      <c r="K277" s="99"/>
      <c r="L277" s="97"/>
    </row>
    <row r="278" spans="2:12" x14ac:dyDescent="0.15">
      <c r="B278" s="94">
        <f t="shared" si="4"/>
        <v>271</v>
      </c>
      <c r="C278" s="95"/>
      <c r="D278" s="95"/>
      <c r="E278" s="104"/>
      <c r="F278" s="96"/>
      <c r="G278" s="98"/>
      <c r="H278" s="97"/>
      <c r="I278" s="96"/>
      <c r="J278" s="102"/>
      <c r="K278" s="99"/>
      <c r="L278" s="97"/>
    </row>
    <row r="279" spans="2:12" x14ac:dyDescent="0.15">
      <c r="B279" s="94">
        <f t="shared" si="4"/>
        <v>272</v>
      </c>
      <c r="C279" s="95"/>
      <c r="D279" s="95"/>
      <c r="E279" s="104"/>
      <c r="F279" s="96"/>
      <c r="G279" s="98"/>
      <c r="H279" s="97"/>
      <c r="I279" s="96"/>
      <c r="J279" s="102"/>
      <c r="K279" s="99"/>
      <c r="L279" s="97"/>
    </row>
    <row r="280" spans="2:12" x14ac:dyDescent="0.15">
      <c r="B280" s="94">
        <f t="shared" si="4"/>
        <v>273</v>
      </c>
      <c r="C280" s="95"/>
      <c r="D280" s="95"/>
      <c r="E280" s="103"/>
      <c r="F280" s="96"/>
      <c r="G280" s="98"/>
      <c r="H280" s="97"/>
      <c r="I280" s="96"/>
      <c r="J280" s="102"/>
      <c r="K280" s="99"/>
      <c r="L280" s="97"/>
    </row>
    <row r="281" spans="2:12" x14ac:dyDescent="0.15">
      <c r="B281" s="94">
        <f t="shared" si="4"/>
        <v>274</v>
      </c>
      <c r="C281" s="95"/>
      <c r="D281" s="95"/>
      <c r="E281" s="103"/>
      <c r="F281" s="96"/>
      <c r="G281" s="98"/>
      <c r="H281" s="97"/>
      <c r="I281" s="96"/>
      <c r="J281" s="102"/>
      <c r="K281" s="99"/>
      <c r="L281" s="97"/>
    </row>
    <row r="282" spans="2:12" x14ac:dyDescent="0.15">
      <c r="B282" s="94">
        <f t="shared" si="4"/>
        <v>275</v>
      </c>
      <c r="C282" s="95"/>
      <c r="D282" s="95"/>
      <c r="E282" s="103"/>
      <c r="F282" s="96"/>
      <c r="G282" s="98"/>
      <c r="H282" s="97"/>
      <c r="I282" s="96"/>
      <c r="J282" s="102"/>
      <c r="K282" s="99"/>
      <c r="L282" s="97"/>
    </row>
    <row r="283" spans="2:12" x14ac:dyDescent="0.15">
      <c r="B283" s="94">
        <f t="shared" si="4"/>
        <v>276</v>
      </c>
      <c r="C283" s="95"/>
      <c r="D283" s="95"/>
      <c r="E283" s="103"/>
      <c r="F283" s="96"/>
      <c r="G283" s="98"/>
      <c r="H283" s="97"/>
      <c r="I283" s="96"/>
      <c r="J283" s="102"/>
      <c r="K283" s="99"/>
      <c r="L283" s="97"/>
    </row>
    <row r="284" spans="2:12" x14ac:dyDescent="0.15">
      <c r="B284" s="94">
        <f t="shared" si="4"/>
        <v>277</v>
      </c>
      <c r="C284" s="95"/>
      <c r="D284" s="95"/>
      <c r="E284" s="104"/>
      <c r="F284" s="96"/>
      <c r="G284" s="98"/>
      <c r="H284" s="97"/>
      <c r="I284" s="96"/>
      <c r="J284" s="102"/>
      <c r="K284" s="99"/>
      <c r="L284" s="97"/>
    </row>
    <row r="285" spans="2:12" x14ac:dyDescent="0.15">
      <c r="B285" s="94">
        <f t="shared" si="4"/>
        <v>278</v>
      </c>
      <c r="C285" s="105"/>
      <c r="D285" s="105"/>
      <c r="E285" s="104"/>
      <c r="F285" s="101"/>
      <c r="G285" s="106"/>
      <c r="H285" s="107"/>
      <c r="I285" s="101"/>
      <c r="J285" s="108"/>
      <c r="K285" s="109"/>
      <c r="L285" s="107"/>
    </row>
    <row r="286" spans="2:12" x14ac:dyDescent="0.15">
      <c r="B286" s="94">
        <f t="shared" si="4"/>
        <v>279</v>
      </c>
      <c r="C286" s="95"/>
      <c r="D286" s="95"/>
      <c r="E286" s="104"/>
      <c r="F286" s="96"/>
      <c r="G286" s="98"/>
      <c r="H286" s="97"/>
      <c r="I286" s="96"/>
      <c r="J286" s="102"/>
      <c r="K286" s="99"/>
      <c r="L286" s="97"/>
    </row>
    <row r="287" spans="2:12" x14ac:dyDescent="0.15">
      <c r="B287" s="94">
        <f t="shared" si="4"/>
        <v>280</v>
      </c>
      <c r="C287" s="95"/>
      <c r="D287" s="95"/>
      <c r="E287" s="104"/>
      <c r="F287" s="96"/>
      <c r="G287" s="98"/>
      <c r="H287" s="97"/>
      <c r="I287" s="96"/>
      <c r="J287" s="102"/>
      <c r="K287" s="99"/>
      <c r="L287" s="97"/>
    </row>
    <row r="288" spans="2:12" x14ac:dyDescent="0.15">
      <c r="B288" s="94">
        <f t="shared" si="4"/>
        <v>281</v>
      </c>
      <c r="C288" s="95"/>
      <c r="D288" s="95"/>
      <c r="E288" s="104"/>
      <c r="F288" s="96"/>
      <c r="G288" s="98"/>
      <c r="H288" s="97"/>
      <c r="I288" s="96"/>
      <c r="J288" s="102"/>
      <c r="K288" s="99"/>
      <c r="L288" s="97"/>
    </row>
    <row r="289" spans="2:12" x14ac:dyDescent="0.15">
      <c r="B289" s="94">
        <f t="shared" si="4"/>
        <v>282</v>
      </c>
      <c r="C289" s="95"/>
      <c r="D289" s="95"/>
      <c r="E289" s="97"/>
      <c r="F289" s="96"/>
      <c r="G289" s="98"/>
      <c r="H289" s="97"/>
      <c r="I289" s="96"/>
      <c r="J289" s="102"/>
      <c r="K289" s="99"/>
      <c r="L289" s="97"/>
    </row>
    <row r="290" spans="2:12" x14ac:dyDescent="0.15">
      <c r="B290" s="94">
        <f t="shared" si="4"/>
        <v>283</v>
      </c>
      <c r="C290" s="95"/>
      <c r="D290" s="95"/>
      <c r="E290" s="97"/>
      <c r="F290" s="96"/>
      <c r="G290" s="98"/>
      <c r="H290" s="97"/>
      <c r="I290" s="96"/>
      <c r="J290" s="102"/>
      <c r="K290" s="99"/>
      <c r="L290" s="97"/>
    </row>
    <row r="291" spans="2:12" x14ac:dyDescent="0.15">
      <c r="B291" s="94">
        <f t="shared" si="4"/>
        <v>284</v>
      </c>
      <c r="C291" s="95"/>
      <c r="D291" s="95"/>
      <c r="E291" s="97"/>
      <c r="F291" s="96"/>
      <c r="G291" s="98"/>
      <c r="H291" s="97"/>
      <c r="I291" s="96"/>
      <c r="J291" s="102"/>
      <c r="K291" s="99"/>
      <c r="L291" s="97"/>
    </row>
    <row r="292" spans="2:12" x14ac:dyDescent="0.15">
      <c r="B292" s="94">
        <f t="shared" si="4"/>
        <v>285</v>
      </c>
      <c r="C292" s="95"/>
      <c r="D292" s="95"/>
      <c r="E292" s="97"/>
      <c r="F292" s="96"/>
      <c r="G292" s="98"/>
      <c r="H292" s="97"/>
      <c r="I292" s="96"/>
      <c r="J292" s="102"/>
      <c r="K292" s="99"/>
      <c r="L292" s="97"/>
    </row>
    <row r="293" spans="2:12" x14ac:dyDescent="0.15">
      <c r="B293" s="94">
        <f t="shared" si="4"/>
        <v>286</v>
      </c>
      <c r="C293" s="95"/>
      <c r="D293" s="95"/>
      <c r="E293" s="97"/>
      <c r="F293" s="96"/>
      <c r="G293" s="98"/>
      <c r="H293" s="97"/>
      <c r="I293" s="96"/>
      <c r="J293" s="102"/>
      <c r="K293" s="99"/>
      <c r="L293" s="97"/>
    </row>
    <row r="294" spans="2:12" x14ac:dyDescent="0.15">
      <c r="B294" s="94">
        <f t="shared" si="4"/>
        <v>287</v>
      </c>
      <c r="C294" s="95"/>
      <c r="D294" s="95"/>
      <c r="E294" s="97"/>
      <c r="F294" s="96"/>
      <c r="G294" s="98"/>
      <c r="H294" s="97"/>
      <c r="I294" s="96"/>
      <c r="J294" s="102"/>
      <c r="K294" s="99"/>
      <c r="L294" s="97"/>
    </row>
    <row r="295" spans="2:12" x14ac:dyDescent="0.15">
      <c r="B295" s="94">
        <f t="shared" si="4"/>
        <v>288</v>
      </c>
      <c r="C295" s="95"/>
      <c r="D295" s="95"/>
      <c r="E295" s="97"/>
      <c r="F295" s="96"/>
      <c r="G295" s="98"/>
      <c r="H295" s="97"/>
      <c r="I295" s="96"/>
      <c r="J295" s="102"/>
      <c r="K295" s="99"/>
      <c r="L295" s="97"/>
    </row>
    <row r="296" spans="2:12" x14ac:dyDescent="0.15">
      <c r="B296" s="94">
        <f t="shared" si="4"/>
        <v>289</v>
      </c>
      <c r="C296" s="95"/>
      <c r="D296" s="95"/>
      <c r="E296" s="97"/>
      <c r="F296" s="96"/>
      <c r="G296" s="98"/>
      <c r="H296" s="97"/>
      <c r="I296" s="96"/>
      <c r="J296" s="102"/>
      <c r="K296" s="99"/>
      <c r="L296" s="97"/>
    </row>
    <row r="297" spans="2:12" x14ac:dyDescent="0.15">
      <c r="B297" s="94">
        <f t="shared" si="4"/>
        <v>290</v>
      </c>
      <c r="C297" s="95"/>
      <c r="D297" s="95"/>
      <c r="E297" s="97"/>
      <c r="F297" s="96"/>
      <c r="G297" s="98"/>
      <c r="H297" s="97"/>
      <c r="I297" s="96"/>
      <c r="J297" s="102"/>
      <c r="K297" s="99"/>
      <c r="L297" s="97"/>
    </row>
    <row r="298" spans="2:12" x14ac:dyDescent="0.15">
      <c r="B298" s="94">
        <f t="shared" si="4"/>
        <v>291</v>
      </c>
      <c r="C298" s="95"/>
      <c r="D298" s="95"/>
      <c r="E298" s="97"/>
      <c r="F298" s="96"/>
      <c r="G298" s="98"/>
      <c r="H298" s="97"/>
      <c r="I298" s="96"/>
      <c r="J298" s="102"/>
      <c r="K298" s="99"/>
      <c r="L298" s="97"/>
    </row>
    <row r="299" spans="2:12" x14ac:dyDescent="0.15">
      <c r="B299" s="94">
        <f t="shared" si="4"/>
        <v>292</v>
      </c>
      <c r="C299" s="95"/>
      <c r="D299" s="95"/>
      <c r="E299" s="97"/>
      <c r="F299" s="96"/>
      <c r="G299" s="98"/>
      <c r="H299" s="97"/>
      <c r="I299" s="96"/>
      <c r="J299" s="102"/>
      <c r="K299" s="99"/>
      <c r="L299" s="97"/>
    </row>
    <row r="300" spans="2:12" x14ac:dyDescent="0.15">
      <c r="B300" s="94">
        <f t="shared" si="4"/>
        <v>293</v>
      </c>
      <c r="C300" s="95"/>
      <c r="D300" s="95"/>
      <c r="E300" s="97"/>
      <c r="F300" s="96"/>
      <c r="G300" s="98"/>
      <c r="H300" s="97"/>
      <c r="I300" s="96"/>
      <c r="J300" s="102"/>
      <c r="K300" s="99"/>
      <c r="L300" s="97"/>
    </row>
    <row r="301" spans="2:12" x14ac:dyDescent="0.15">
      <c r="B301" s="94">
        <f t="shared" si="4"/>
        <v>294</v>
      </c>
      <c r="C301" s="95"/>
      <c r="D301" s="95"/>
      <c r="E301" s="97"/>
      <c r="F301" s="96"/>
      <c r="G301" s="98"/>
      <c r="H301" s="97"/>
      <c r="I301" s="96"/>
      <c r="J301" s="102"/>
      <c r="K301" s="99"/>
      <c r="L301" s="97"/>
    </row>
    <row r="302" spans="2:12" x14ac:dyDescent="0.15">
      <c r="B302" s="94">
        <f t="shared" si="4"/>
        <v>295</v>
      </c>
      <c r="C302" s="95"/>
      <c r="D302" s="95"/>
      <c r="E302" s="97"/>
      <c r="F302" s="96"/>
      <c r="G302" s="98"/>
      <c r="H302" s="97"/>
      <c r="I302" s="96"/>
      <c r="J302" s="102"/>
      <c r="K302" s="99"/>
      <c r="L302" s="97"/>
    </row>
    <row r="303" spans="2:12" x14ac:dyDescent="0.15">
      <c r="B303" s="94">
        <f t="shared" si="4"/>
        <v>296</v>
      </c>
      <c r="C303" s="95"/>
      <c r="D303" s="95"/>
      <c r="E303" s="97"/>
      <c r="F303" s="96"/>
      <c r="G303" s="98"/>
      <c r="H303" s="97"/>
      <c r="I303" s="96"/>
      <c r="J303" s="102"/>
      <c r="K303" s="99"/>
      <c r="L303" s="97"/>
    </row>
    <row r="304" spans="2:12" ht="17" x14ac:dyDescent="0.15">
      <c r="B304" s="94">
        <f t="shared" si="4"/>
        <v>297</v>
      </c>
      <c r="C304" s="95"/>
      <c r="D304" s="95"/>
      <c r="E304" s="110"/>
      <c r="F304" s="96"/>
      <c r="G304" s="98"/>
      <c r="H304" s="97"/>
      <c r="I304" s="96"/>
      <c r="J304" s="98"/>
      <c r="K304" s="98"/>
      <c r="L304" s="97"/>
    </row>
    <row r="305" spans="2:12" ht="17" x14ac:dyDescent="0.15">
      <c r="B305" s="94">
        <f t="shared" si="4"/>
        <v>298</v>
      </c>
      <c r="C305" s="95"/>
      <c r="D305" s="95"/>
      <c r="E305" s="110"/>
      <c r="F305" s="96"/>
      <c r="G305" s="98"/>
      <c r="H305" s="97"/>
      <c r="I305" s="96"/>
      <c r="J305" s="98"/>
      <c r="K305" s="98"/>
      <c r="L305" s="97"/>
    </row>
    <row r="306" spans="2:12" x14ac:dyDescent="0.15">
      <c r="B306" s="94">
        <f t="shared" si="4"/>
        <v>299</v>
      </c>
      <c r="C306" s="95"/>
      <c r="D306" s="95"/>
      <c r="E306" s="97"/>
      <c r="F306" s="96"/>
      <c r="G306" s="98"/>
      <c r="H306" s="97"/>
      <c r="I306" s="96"/>
      <c r="J306" s="98"/>
      <c r="K306" s="98"/>
      <c r="L306" s="97"/>
    </row>
    <row r="307" spans="2:12" ht="19" x14ac:dyDescent="0.15">
      <c r="B307" s="111" t="s">
        <v>57</v>
      </c>
    </row>
  </sheetData>
  <autoFilter ref="A6:L306"/>
  <phoneticPr fontId="33"/>
  <conditionalFormatting sqref="B289:L289 D286:E288 H286:L288 F274:G288 J252:L255 B298:L298 B252:H255 B258:L273 C291:C297 C305:D306 C304 B7:L11 G15 G18:G23 G27:G28 D18:E20 D16:G17 D15:E15 D14:G14 B12:C20 B21:E23 K12:L29 D27:E29 D24:G26 C24:C29 H30:L36 H39:L41 D37:L38 B42:L42 H43:L49 B50:L50 H51:L52 B53:L63 B65:L251 B24:B41 B43:B49 B51:B52 B64 B256:B257 B274:C288 B290:B297 B299:B306 H64:L64">
    <cfRule type="expression" dxfId="757" priority="757">
      <formula>$C7="検討済"</formula>
    </cfRule>
    <cfRule type="expression" dxfId="756" priority="758">
      <formula>$C7="処置済"</formula>
    </cfRule>
  </conditionalFormatting>
  <conditionalFormatting sqref="B256:E256 G256:H256 J256:L256 B257">
    <cfRule type="expression" dxfId="755" priority="755">
      <formula>$C256="検討済"</formula>
    </cfRule>
    <cfRule type="expression" dxfId="754" priority="756">
      <formula>$C256="処置済"</formula>
    </cfRule>
  </conditionalFormatting>
  <conditionalFormatting sqref="B257:E257 K257:L257 G257:I257">
    <cfRule type="expression" dxfId="753" priority="753">
      <formula>$C257="検討済"</formula>
    </cfRule>
    <cfRule type="expression" dxfId="752" priority="754">
      <formula>$C257="処置済"</formula>
    </cfRule>
  </conditionalFormatting>
  <conditionalFormatting sqref="J257">
    <cfRule type="expression" dxfId="751" priority="751">
      <formula>$C257="検討済"</formula>
    </cfRule>
    <cfRule type="expression" dxfId="750" priority="752">
      <formula>$C257="処置済"</formula>
    </cfRule>
  </conditionalFormatting>
  <conditionalFormatting sqref="F256:F257">
    <cfRule type="expression" dxfId="749" priority="749">
      <formula>$C256="検討済"</formula>
    </cfRule>
    <cfRule type="expression" dxfId="748" priority="750">
      <formula>$C256="処置済"</formula>
    </cfRule>
  </conditionalFormatting>
  <conditionalFormatting sqref="I252:I256">
    <cfRule type="expression" dxfId="747" priority="747">
      <formula>$C252="検討済"</formula>
    </cfRule>
    <cfRule type="expression" dxfId="746" priority="748">
      <formula>$C252="処置済"</formula>
    </cfRule>
  </conditionalFormatting>
  <conditionalFormatting sqref="C258:E258 G258:I258">
    <cfRule type="expression" dxfId="745" priority="745">
      <formula>$C258="検討済"</formula>
    </cfRule>
    <cfRule type="expression" dxfId="744" priority="746">
      <formula>$C258="処置済"</formula>
    </cfRule>
  </conditionalFormatting>
  <conditionalFormatting sqref="J258">
    <cfRule type="expression" dxfId="743" priority="743">
      <formula>$C258="検討済"</formula>
    </cfRule>
    <cfRule type="expression" dxfId="742" priority="744">
      <formula>$C258="処置済"</formula>
    </cfRule>
  </conditionalFormatting>
  <conditionalFormatting sqref="F258">
    <cfRule type="expression" dxfId="741" priority="741">
      <formula>$C258="検討済"</formula>
    </cfRule>
    <cfRule type="expression" dxfId="740" priority="742">
      <formula>$C258="処置済"</formula>
    </cfRule>
  </conditionalFormatting>
  <conditionalFormatting sqref="F258">
    <cfRule type="expression" dxfId="739" priority="739">
      <formula>$C258="検討済"</formula>
    </cfRule>
    <cfRule type="expression" dxfId="738" priority="740">
      <formula>$C258="処置済"</formula>
    </cfRule>
  </conditionalFormatting>
  <conditionalFormatting sqref="I258">
    <cfRule type="expression" dxfId="737" priority="737">
      <formula>$C258="検討済"</formula>
    </cfRule>
    <cfRule type="expression" dxfId="736" priority="738">
      <formula>$C258="処置済"</formula>
    </cfRule>
  </conditionalFormatting>
  <conditionalFormatting sqref="J258">
    <cfRule type="expression" dxfId="735" priority="735">
      <formula>$C258="検討済"</formula>
    </cfRule>
    <cfRule type="expression" dxfId="734" priority="736">
      <formula>$C258="処置済"</formula>
    </cfRule>
  </conditionalFormatting>
  <conditionalFormatting sqref="C259:E259 G259:I259">
    <cfRule type="expression" dxfId="733" priority="733">
      <formula>$C259="検討済"</formula>
    </cfRule>
    <cfRule type="expression" dxfId="732" priority="734">
      <formula>$C259="処置済"</formula>
    </cfRule>
  </conditionalFormatting>
  <conditionalFormatting sqref="J259">
    <cfRule type="expression" dxfId="731" priority="731">
      <formula>$C259="検討済"</formula>
    </cfRule>
    <cfRule type="expression" dxfId="730" priority="732">
      <formula>$C259="処置済"</formula>
    </cfRule>
  </conditionalFormatting>
  <conditionalFormatting sqref="F259">
    <cfRule type="expression" dxfId="729" priority="729">
      <formula>$C259="検討済"</formula>
    </cfRule>
    <cfRule type="expression" dxfId="728" priority="730">
      <formula>$C259="処置済"</formula>
    </cfRule>
  </conditionalFormatting>
  <conditionalFormatting sqref="F259">
    <cfRule type="expression" dxfId="727" priority="727">
      <formula>$C259="検討済"</formula>
    </cfRule>
    <cfRule type="expression" dxfId="726" priority="728">
      <formula>$C259="処置済"</formula>
    </cfRule>
  </conditionalFormatting>
  <conditionalFormatting sqref="I259">
    <cfRule type="expression" dxfId="725" priority="725">
      <formula>$C259="検討済"</formula>
    </cfRule>
    <cfRule type="expression" dxfId="724" priority="726">
      <formula>$C259="処置済"</formula>
    </cfRule>
  </conditionalFormatting>
  <conditionalFormatting sqref="J259">
    <cfRule type="expression" dxfId="723" priority="723">
      <formula>$C259="検討済"</formula>
    </cfRule>
    <cfRule type="expression" dxfId="722" priority="724">
      <formula>$C259="処置済"</formula>
    </cfRule>
  </conditionalFormatting>
  <conditionalFormatting sqref="I289 I298">
    <cfRule type="expression" dxfId="721" priority="721">
      <formula>$C289="検討済"</formula>
    </cfRule>
    <cfRule type="expression" dxfId="720" priority="722">
      <formula>$C289="処置済"</formula>
    </cfRule>
  </conditionalFormatting>
  <conditionalFormatting sqref="B280:B285 D280:E285 H280:L281 H282:H283 K282:L283 H284:L285">
    <cfRule type="expression" dxfId="719" priority="719">
      <formula>$C280="検討済"</formula>
    </cfRule>
    <cfRule type="expression" dxfId="718" priority="720">
      <formula>$C280="処置済"</formula>
    </cfRule>
  </conditionalFormatting>
  <conditionalFormatting sqref="J280:J281 J284">
    <cfRule type="expression" dxfId="717" priority="711">
      <formula>$C280="検討済"</formula>
    </cfRule>
    <cfRule type="expression" dxfId="716" priority="712">
      <formula>$C280="処置済"</formula>
    </cfRule>
  </conditionalFormatting>
  <conditionalFormatting sqref="D280:E284 H280:I281 H282:H283 H284:I284">
    <cfRule type="expression" dxfId="715" priority="717">
      <formula>$C280="検討済"</formula>
    </cfRule>
    <cfRule type="expression" dxfId="714" priority="718">
      <formula>$C280="処置済"</formula>
    </cfRule>
  </conditionalFormatting>
  <conditionalFormatting sqref="J280:J281 J284">
    <cfRule type="expression" dxfId="713" priority="715">
      <formula>$C280="検討済"</formula>
    </cfRule>
    <cfRule type="expression" dxfId="712" priority="716">
      <formula>$C280="処置済"</formula>
    </cfRule>
  </conditionalFormatting>
  <conditionalFormatting sqref="I274">
    <cfRule type="expression" dxfId="711" priority="705">
      <formula>$C274="検討済"</formula>
    </cfRule>
    <cfRule type="expression" dxfId="710" priority="706">
      <formula>$C274="処置済"</formula>
    </cfRule>
  </conditionalFormatting>
  <conditionalFormatting sqref="J274">
    <cfRule type="expression" dxfId="709" priority="703">
      <formula>$C274="検討済"</formula>
    </cfRule>
    <cfRule type="expression" dxfId="708" priority="704">
      <formula>$C274="処置済"</formula>
    </cfRule>
  </conditionalFormatting>
  <conditionalFormatting sqref="I280:I281 I284">
    <cfRule type="expression" dxfId="707" priority="713">
      <formula>$C280="検討済"</formula>
    </cfRule>
    <cfRule type="expression" dxfId="706" priority="714">
      <formula>$C280="処置済"</formula>
    </cfRule>
  </conditionalFormatting>
  <conditionalFormatting sqref="B274:B279 H274:H279 K274:L279 D274:E279">
    <cfRule type="expression" dxfId="705" priority="709">
      <formula>$C274="検討済"</formula>
    </cfRule>
    <cfRule type="expression" dxfId="704" priority="710">
      <formula>$C274="処置済"</formula>
    </cfRule>
  </conditionalFormatting>
  <conditionalFormatting sqref="I277:J277">
    <cfRule type="expression" dxfId="703" priority="697">
      <formula>$C277="検討済"</formula>
    </cfRule>
    <cfRule type="expression" dxfId="702" priority="698">
      <formula>$C277="処置済"</formula>
    </cfRule>
  </conditionalFormatting>
  <conditionalFormatting sqref="D274:E278 H274:H278">
    <cfRule type="expression" dxfId="701" priority="707">
      <formula>$C274="検討済"</formula>
    </cfRule>
    <cfRule type="expression" dxfId="700" priority="708">
      <formula>$C274="処置済"</formula>
    </cfRule>
  </conditionalFormatting>
  <conditionalFormatting sqref="I282:J282">
    <cfRule type="expression" dxfId="699" priority="691">
      <formula>$C282="検討済"</formula>
    </cfRule>
    <cfRule type="expression" dxfId="698" priority="692">
      <formula>$C282="処置済"</formula>
    </cfRule>
  </conditionalFormatting>
  <conditionalFormatting sqref="I283:J283">
    <cfRule type="expression" dxfId="697" priority="689">
      <formula>$C283="検討済"</formula>
    </cfRule>
    <cfRule type="expression" dxfId="696" priority="690">
      <formula>$C283="処置済"</formula>
    </cfRule>
  </conditionalFormatting>
  <conditionalFormatting sqref="I276:J276">
    <cfRule type="expression" dxfId="695" priority="699">
      <formula>$C276="検討済"</formula>
    </cfRule>
    <cfRule type="expression" dxfId="694" priority="700">
      <formula>$C276="処置済"</formula>
    </cfRule>
  </conditionalFormatting>
  <conditionalFormatting sqref="I275:J275">
    <cfRule type="expression" dxfId="693" priority="701">
      <formula>$C275="検討済"</formula>
    </cfRule>
    <cfRule type="expression" dxfId="692" priority="702">
      <formula>$C275="処置済"</formula>
    </cfRule>
  </conditionalFormatting>
  <conditionalFormatting sqref="I278:J278">
    <cfRule type="expression" dxfId="691" priority="695">
      <formula>$C278="検討済"</formula>
    </cfRule>
    <cfRule type="expression" dxfId="690" priority="696">
      <formula>$C278="処置済"</formula>
    </cfRule>
  </conditionalFormatting>
  <conditionalFormatting sqref="I279:J279">
    <cfRule type="expression" dxfId="689" priority="693">
      <formula>$C279="検討済"</formula>
    </cfRule>
    <cfRule type="expression" dxfId="688" priority="694">
      <formula>$C279="処置済"</formula>
    </cfRule>
  </conditionalFormatting>
  <conditionalFormatting sqref="J285">
    <cfRule type="expression" dxfId="687" priority="681">
      <formula>$C285="検討済"</formula>
    </cfRule>
    <cfRule type="expression" dxfId="686" priority="682">
      <formula>$C285="処置済"</formula>
    </cfRule>
  </conditionalFormatting>
  <conditionalFormatting sqref="I285">
    <cfRule type="expression" dxfId="685" priority="687">
      <formula>$C285="検討済"</formula>
    </cfRule>
    <cfRule type="expression" dxfId="684" priority="688">
      <formula>$C285="処置済"</formula>
    </cfRule>
  </conditionalFormatting>
  <conditionalFormatting sqref="J285">
    <cfRule type="expression" dxfId="683" priority="685">
      <formula>$C285="検討済"</formula>
    </cfRule>
    <cfRule type="expression" dxfId="682" priority="686">
      <formula>$C285="処置済"</formula>
    </cfRule>
  </conditionalFormatting>
  <conditionalFormatting sqref="I285">
    <cfRule type="expression" dxfId="681" priority="683">
      <formula>$C285="検討済"</formula>
    </cfRule>
    <cfRule type="expression" dxfId="680" priority="684">
      <formula>$C285="処置済"</formula>
    </cfRule>
  </conditionalFormatting>
  <conditionalFormatting sqref="B290:L290">
    <cfRule type="expression" dxfId="679" priority="679">
      <formula>$C290="検討済"</formula>
    </cfRule>
    <cfRule type="expression" dxfId="678" priority="680">
      <formula>$C290="処置済"</formula>
    </cfRule>
  </conditionalFormatting>
  <conditionalFormatting sqref="I290">
    <cfRule type="expression" dxfId="677" priority="677">
      <formula>$C290="検討済"</formula>
    </cfRule>
    <cfRule type="expression" dxfId="676" priority="678">
      <formula>$C290="処置済"</formula>
    </cfRule>
  </conditionalFormatting>
  <conditionalFormatting sqref="B297 F297:L297 D297">
    <cfRule type="expression" dxfId="675" priority="675">
      <formula>$C297="検討済"</formula>
    </cfRule>
    <cfRule type="expression" dxfId="674" priority="676">
      <formula>$C297="処置済"</formula>
    </cfRule>
  </conditionalFormatting>
  <conditionalFormatting sqref="I297">
    <cfRule type="expression" dxfId="673" priority="673">
      <formula>$C297="検討済"</formula>
    </cfRule>
    <cfRule type="expression" dxfId="672" priority="674">
      <formula>$C297="処置済"</formula>
    </cfRule>
  </conditionalFormatting>
  <conditionalFormatting sqref="B296 K296:L296">
    <cfRule type="expression" dxfId="671" priority="671">
      <formula>$C296="検討済"</formula>
    </cfRule>
    <cfRule type="expression" dxfId="670" priority="672">
      <formula>$C296="処置済"</formula>
    </cfRule>
  </conditionalFormatting>
  <conditionalFormatting sqref="B295 D295 H295 K295:L295">
    <cfRule type="expression" dxfId="669" priority="669">
      <formula>$C295="検討済"</formula>
    </cfRule>
    <cfRule type="expression" dxfId="668" priority="670">
      <formula>$C295="処置済"</formula>
    </cfRule>
  </conditionalFormatting>
  <conditionalFormatting sqref="B294 K294:L294 D294:H294">
    <cfRule type="expression" dxfId="667" priority="667">
      <formula>$C294="検討済"</formula>
    </cfRule>
    <cfRule type="expression" dxfId="666" priority="668">
      <formula>$C294="処置済"</formula>
    </cfRule>
  </conditionalFormatting>
  <conditionalFormatting sqref="B293 G293:H293 K293:L293 D293:E293">
    <cfRule type="expression" dxfId="665" priority="665">
      <formula>$C293="検討済"</formula>
    </cfRule>
    <cfRule type="expression" dxfId="664" priority="666">
      <formula>$C293="処置済"</formula>
    </cfRule>
  </conditionalFormatting>
  <conditionalFormatting sqref="B292 L292">
    <cfRule type="expression" dxfId="663" priority="663">
      <formula>$C292="検討済"</formula>
    </cfRule>
    <cfRule type="expression" dxfId="662" priority="664">
      <formula>$C292="処置済"</formula>
    </cfRule>
  </conditionalFormatting>
  <conditionalFormatting sqref="B291 D291:H291 K291:L291">
    <cfRule type="expression" dxfId="661" priority="661">
      <formula>$C291="検討済"</formula>
    </cfRule>
    <cfRule type="expression" dxfId="660" priority="662">
      <formula>$C291="処置済"</formula>
    </cfRule>
  </conditionalFormatting>
  <conditionalFormatting sqref="I291:J291">
    <cfRule type="expression" dxfId="659" priority="659">
      <formula>$C291="検討済"</formula>
    </cfRule>
    <cfRule type="expression" dxfId="658" priority="660">
      <formula>$C291="処置済"</formula>
    </cfRule>
  </conditionalFormatting>
  <conditionalFormatting sqref="I291">
    <cfRule type="expression" dxfId="657" priority="657">
      <formula>$C291="検討済"</formula>
    </cfRule>
    <cfRule type="expression" dxfId="656" priority="658">
      <formula>$C291="処置済"</formula>
    </cfRule>
  </conditionalFormatting>
  <conditionalFormatting sqref="D292:H292">
    <cfRule type="expression" dxfId="655" priority="655">
      <formula>$C292="検討済"</formula>
    </cfRule>
    <cfRule type="expression" dxfId="654" priority="656">
      <formula>$C292="処置済"</formula>
    </cfRule>
  </conditionalFormatting>
  <conditionalFormatting sqref="I292:J292">
    <cfRule type="expression" dxfId="653" priority="653">
      <formula>$C292="検討済"</formula>
    </cfRule>
    <cfRule type="expression" dxfId="652" priority="654">
      <formula>$C292="処置済"</formula>
    </cfRule>
  </conditionalFormatting>
  <conditionalFormatting sqref="I292">
    <cfRule type="expression" dxfId="651" priority="651">
      <formula>$C292="検討済"</formula>
    </cfRule>
    <cfRule type="expression" dxfId="650" priority="652">
      <formula>$C292="処置済"</formula>
    </cfRule>
  </conditionalFormatting>
  <conditionalFormatting sqref="F293">
    <cfRule type="expression" dxfId="649" priority="649">
      <formula>$C293="検討済"</formula>
    </cfRule>
    <cfRule type="expression" dxfId="648" priority="650">
      <formula>$C293="処置済"</formula>
    </cfRule>
  </conditionalFormatting>
  <conditionalFormatting sqref="I293:J293">
    <cfRule type="expression" dxfId="647" priority="647">
      <formula>$C293="検討済"</formula>
    </cfRule>
    <cfRule type="expression" dxfId="646" priority="648">
      <formula>$C293="処置済"</formula>
    </cfRule>
  </conditionalFormatting>
  <conditionalFormatting sqref="I293">
    <cfRule type="expression" dxfId="645" priority="645">
      <formula>$C293="検討済"</formula>
    </cfRule>
    <cfRule type="expression" dxfId="644" priority="646">
      <formula>$C293="処置済"</formula>
    </cfRule>
  </conditionalFormatting>
  <conditionalFormatting sqref="D296">
    <cfRule type="expression" dxfId="643" priority="643">
      <formula>$C296="検討済"</formula>
    </cfRule>
    <cfRule type="expression" dxfId="642" priority="644">
      <formula>$C296="処置済"</formula>
    </cfRule>
  </conditionalFormatting>
  <conditionalFormatting sqref="I294:J294">
    <cfRule type="expression" dxfId="641" priority="641">
      <formula>$C294="検討済"</formula>
    </cfRule>
    <cfRule type="expression" dxfId="640" priority="642">
      <formula>$C294="処置済"</formula>
    </cfRule>
  </conditionalFormatting>
  <conditionalFormatting sqref="I294">
    <cfRule type="expression" dxfId="639" priority="639">
      <formula>$C294="検討済"</formula>
    </cfRule>
    <cfRule type="expression" dxfId="638" priority="640">
      <formula>$C294="処置済"</formula>
    </cfRule>
  </conditionalFormatting>
  <conditionalFormatting sqref="F295:G295">
    <cfRule type="expression" dxfId="637" priority="637">
      <formula>$C295="検討済"</formula>
    </cfRule>
    <cfRule type="expression" dxfId="636" priority="638">
      <formula>$C295="処置済"</formula>
    </cfRule>
  </conditionalFormatting>
  <conditionalFormatting sqref="I295:J295">
    <cfRule type="expression" dxfId="635" priority="635">
      <formula>$C295="検討済"</formula>
    </cfRule>
    <cfRule type="expression" dxfId="634" priority="636">
      <formula>$C295="処置済"</formula>
    </cfRule>
  </conditionalFormatting>
  <conditionalFormatting sqref="I295">
    <cfRule type="expression" dxfId="633" priority="633">
      <formula>$C295="検討済"</formula>
    </cfRule>
    <cfRule type="expression" dxfId="632" priority="634">
      <formula>$C295="処置済"</formula>
    </cfRule>
  </conditionalFormatting>
  <conditionalFormatting sqref="E297">
    <cfRule type="expression" dxfId="631" priority="631">
      <formula>$C297="検討済"</formula>
    </cfRule>
    <cfRule type="expression" dxfId="630" priority="632">
      <formula>$C297="処置済"</formula>
    </cfRule>
  </conditionalFormatting>
  <conditionalFormatting sqref="E295">
    <cfRule type="expression" dxfId="629" priority="629">
      <formula>$C295="検討済"</formula>
    </cfRule>
    <cfRule type="expression" dxfId="628" priority="630">
      <formula>$C295="処置済"</formula>
    </cfRule>
  </conditionalFormatting>
  <conditionalFormatting sqref="E296">
    <cfRule type="expression" dxfId="627" priority="627">
      <formula>$C296="検討済"</formula>
    </cfRule>
    <cfRule type="expression" dxfId="626" priority="628">
      <formula>$C296="処置済"</formula>
    </cfRule>
  </conditionalFormatting>
  <conditionalFormatting sqref="H296">
    <cfRule type="expression" dxfId="625" priority="625">
      <formula>$C296="検討済"</formula>
    </cfRule>
    <cfRule type="expression" dxfId="624" priority="626">
      <formula>$C296="処置済"</formula>
    </cfRule>
  </conditionalFormatting>
  <conditionalFormatting sqref="F296:G296">
    <cfRule type="expression" dxfId="623" priority="623">
      <formula>$C296="検討済"</formula>
    </cfRule>
    <cfRule type="expression" dxfId="622" priority="624">
      <formula>$C296="処置済"</formula>
    </cfRule>
  </conditionalFormatting>
  <conditionalFormatting sqref="I296:J296">
    <cfRule type="expression" dxfId="621" priority="621">
      <formula>$C296="検討済"</formula>
    </cfRule>
    <cfRule type="expression" dxfId="620" priority="622">
      <formula>$C296="処置済"</formula>
    </cfRule>
  </conditionalFormatting>
  <conditionalFormatting sqref="I296">
    <cfRule type="expression" dxfId="619" priority="619">
      <formula>$C296="検討済"</formula>
    </cfRule>
    <cfRule type="expression" dxfId="618" priority="620">
      <formula>$C296="処置済"</formula>
    </cfRule>
  </conditionalFormatting>
  <conditionalFormatting sqref="F297:G297">
    <cfRule type="expression" dxfId="617" priority="617">
      <formula>$C297="検討済"</formula>
    </cfRule>
    <cfRule type="expression" dxfId="616" priority="618">
      <formula>$C297="処置済"</formula>
    </cfRule>
  </conditionalFormatting>
  <conditionalFormatting sqref="I297:J297">
    <cfRule type="expression" dxfId="615" priority="615">
      <formula>$C297="検討済"</formula>
    </cfRule>
    <cfRule type="expression" dxfId="614" priority="616">
      <formula>$C297="処置済"</formula>
    </cfRule>
  </conditionalFormatting>
  <conditionalFormatting sqref="I297">
    <cfRule type="expression" dxfId="613" priority="613">
      <formula>$C297="検討済"</formula>
    </cfRule>
    <cfRule type="expression" dxfId="612" priority="614">
      <formula>$C297="処置済"</formula>
    </cfRule>
  </conditionalFormatting>
  <conditionalFormatting sqref="B299 K299:L299">
    <cfRule type="expression" dxfId="611" priority="611">
      <formula>$C299="検討済"</formula>
    </cfRule>
    <cfRule type="expression" dxfId="610" priority="612">
      <formula>$C299="処置済"</formula>
    </cfRule>
  </conditionalFormatting>
  <conditionalFormatting sqref="I299:J299">
    <cfRule type="expression" dxfId="609" priority="581">
      <formula>$C299="検討済"</formula>
    </cfRule>
    <cfRule type="expression" dxfId="608" priority="582">
      <formula>$C299="処置済"</formula>
    </cfRule>
  </conditionalFormatting>
  <conditionalFormatting sqref="C298:D298 F298:J298">
    <cfRule type="expression" dxfId="607" priority="609">
      <formula>$C298="検討済"</formula>
    </cfRule>
    <cfRule type="expression" dxfId="606" priority="610">
      <formula>$C298="処置済"</formula>
    </cfRule>
  </conditionalFormatting>
  <conditionalFormatting sqref="I298">
    <cfRule type="expression" dxfId="605" priority="607">
      <formula>$C298="検討済"</formula>
    </cfRule>
    <cfRule type="expression" dxfId="604" priority="608">
      <formula>$C298="処置済"</formula>
    </cfRule>
  </conditionalFormatting>
  <conditionalFormatting sqref="E298">
    <cfRule type="expression" dxfId="603" priority="605">
      <formula>$C298="検討済"</formula>
    </cfRule>
    <cfRule type="expression" dxfId="602" priority="606">
      <formula>$C298="処置済"</formula>
    </cfRule>
  </conditionalFormatting>
  <conditionalFormatting sqref="C298">
    <cfRule type="expression" dxfId="601" priority="603">
      <formula>$C298="検討済"</formula>
    </cfRule>
    <cfRule type="expression" dxfId="600" priority="604">
      <formula>$C298="処置済"</formula>
    </cfRule>
  </conditionalFormatting>
  <conditionalFormatting sqref="F298:G298">
    <cfRule type="expression" dxfId="599" priority="601">
      <formula>$C298="検討済"</formula>
    </cfRule>
    <cfRule type="expression" dxfId="598" priority="602">
      <formula>$C298="処置済"</formula>
    </cfRule>
  </conditionalFormatting>
  <conditionalFormatting sqref="I298:J298">
    <cfRule type="expression" dxfId="597" priority="599">
      <formula>$C298="検討済"</formula>
    </cfRule>
    <cfRule type="expression" dxfId="596" priority="600">
      <formula>$C298="処置済"</formula>
    </cfRule>
  </conditionalFormatting>
  <conditionalFormatting sqref="I298">
    <cfRule type="expression" dxfId="595" priority="597">
      <formula>$C298="検討済"</formula>
    </cfRule>
    <cfRule type="expression" dxfId="594" priority="598">
      <formula>$C298="処置済"</formula>
    </cfRule>
  </conditionalFormatting>
  <conditionalFormatting sqref="I299">
    <cfRule type="expression" dxfId="593" priority="593">
      <formula>$C299="検討済"</formula>
    </cfRule>
    <cfRule type="expression" dxfId="592" priority="594">
      <formula>$C299="処置済"</formula>
    </cfRule>
  </conditionalFormatting>
  <conditionalFormatting sqref="B300 D300:L300">
    <cfRule type="expression" dxfId="591" priority="577">
      <formula>$C300="検討済"</formula>
    </cfRule>
    <cfRule type="expression" dxfId="590" priority="578">
      <formula>$C300="処置済"</formula>
    </cfRule>
  </conditionalFormatting>
  <conditionalFormatting sqref="E300">
    <cfRule type="expression" dxfId="589" priority="569">
      <formula>$C300="検討済"</formula>
    </cfRule>
    <cfRule type="expression" dxfId="588" priority="570">
      <formula>$C300="処置済"</formula>
    </cfRule>
  </conditionalFormatting>
  <conditionalFormatting sqref="C299:J299">
    <cfRule type="expression" dxfId="587" priority="595">
      <formula>$C299="検討済"</formula>
    </cfRule>
    <cfRule type="expression" dxfId="586" priority="596">
      <formula>$C299="処置済"</formula>
    </cfRule>
  </conditionalFormatting>
  <conditionalFormatting sqref="I300">
    <cfRule type="expression" dxfId="585" priority="575">
      <formula>$C300="検討済"</formula>
    </cfRule>
    <cfRule type="expression" dxfId="584" priority="576">
      <formula>$C300="処置済"</formula>
    </cfRule>
  </conditionalFormatting>
  <conditionalFormatting sqref="C299:D299 F299:J299">
    <cfRule type="expression" dxfId="583" priority="591">
      <formula>$C299="検討済"</formula>
    </cfRule>
    <cfRule type="expression" dxfId="582" priority="592">
      <formula>$C299="処置済"</formula>
    </cfRule>
  </conditionalFormatting>
  <conditionalFormatting sqref="I299">
    <cfRule type="expression" dxfId="581" priority="589">
      <formula>$C299="検討済"</formula>
    </cfRule>
    <cfRule type="expression" dxfId="580" priority="590">
      <formula>$C299="処置済"</formula>
    </cfRule>
  </conditionalFormatting>
  <conditionalFormatting sqref="E299">
    <cfRule type="expression" dxfId="579" priority="587">
      <formula>$C299="検討済"</formula>
    </cfRule>
    <cfRule type="expression" dxfId="578" priority="588">
      <formula>$C299="処置済"</formula>
    </cfRule>
  </conditionalFormatting>
  <conditionalFormatting sqref="C299">
    <cfRule type="expression" dxfId="577" priority="585">
      <formula>$C299="検討済"</formula>
    </cfRule>
    <cfRule type="expression" dxfId="576" priority="586">
      <formula>$C299="処置済"</formula>
    </cfRule>
  </conditionalFormatting>
  <conditionalFormatting sqref="F299:G299">
    <cfRule type="expression" dxfId="575" priority="583">
      <formula>$C299="検討済"</formula>
    </cfRule>
    <cfRule type="expression" dxfId="574" priority="584">
      <formula>$C299="処置済"</formula>
    </cfRule>
  </conditionalFormatting>
  <conditionalFormatting sqref="I299">
    <cfRule type="expression" dxfId="573" priority="579">
      <formula>$C299="検討済"</formula>
    </cfRule>
    <cfRule type="expression" dxfId="572" priority="580">
      <formula>$C299="処置済"</formula>
    </cfRule>
  </conditionalFormatting>
  <conditionalFormatting sqref="D300 F300:J300">
    <cfRule type="expression" dxfId="571" priority="573">
      <formula>$C300="検討済"</formula>
    </cfRule>
    <cfRule type="expression" dxfId="570" priority="574">
      <formula>$C300="処置済"</formula>
    </cfRule>
  </conditionalFormatting>
  <conditionalFormatting sqref="I300">
    <cfRule type="expression" dxfId="569" priority="571">
      <formula>$C300="検討済"</formula>
    </cfRule>
    <cfRule type="expression" dxfId="568" priority="572">
      <formula>$C300="処置済"</formula>
    </cfRule>
  </conditionalFormatting>
  <conditionalFormatting sqref="F300:G300">
    <cfRule type="expression" dxfId="567" priority="567">
      <formula>$C300="検討済"</formula>
    </cfRule>
    <cfRule type="expression" dxfId="566" priority="568">
      <formula>$C300="処置済"</formula>
    </cfRule>
  </conditionalFormatting>
  <conditionalFormatting sqref="I300:J300">
    <cfRule type="expression" dxfId="565" priority="565">
      <formula>$C300="検討済"</formula>
    </cfRule>
    <cfRule type="expression" dxfId="564" priority="566">
      <formula>$C300="処置済"</formula>
    </cfRule>
  </conditionalFormatting>
  <conditionalFormatting sqref="I300">
    <cfRule type="expression" dxfId="563" priority="563">
      <formula>$C300="検討済"</formula>
    </cfRule>
    <cfRule type="expression" dxfId="562" priority="564">
      <formula>$C300="処置済"</formula>
    </cfRule>
  </conditionalFormatting>
  <conditionalFormatting sqref="F304:G304">
    <cfRule type="expression" dxfId="561" priority="513">
      <formula>$C304="検討済"</formula>
    </cfRule>
    <cfRule type="expression" dxfId="560" priority="514">
      <formula>$C304="処置済"</formula>
    </cfRule>
  </conditionalFormatting>
  <conditionalFormatting sqref="E306">
    <cfRule type="expression" dxfId="559" priority="553">
      <formula>$C306="検討済"</formula>
    </cfRule>
    <cfRule type="expression" dxfId="558" priority="554">
      <formula>$C306="処置済"</formula>
    </cfRule>
  </conditionalFormatting>
  <conditionalFormatting sqref="F306:G306">
    <cfRule type="expression" dxfId="557" priority="549">
      <formula>$C306="検討済"</formula>
    </cfRule>
    <cfRule type="expression" dxfId="556" priority="550">
      <formula>$C306="処置済"</formula>
    </cfRule>
  </conditionalFormatting>
  <conditionalFormatting sqref="I304">
    <cfRule type="expression" dxfId="555" priority="509">
      <formula>$C304="検討済"</formula>
    </cfRule>
    <cfRule type="expression" dxfId="554" priority="510">
      <formula>$C304="処置済"</formula>
    </cfRule>
  </conditionalFormatting>
  <conditionalFormatting sqref="I305">
    <cfRule type="expression" dxfId="553" priority="541">
      <formula>$C305="検討済"</formula>
    </cfRule>
    <cfRule type="expression" dxfId="552" priority="542">
      <formula>$C305="処置済"</formula>
    </cfRule>
  </conditionalFormatting>
  <conditionalFormatting sqref="C305:D305 F305:J305">
    <cfRule type="expression" dxfId="551" priority="539">
      <formula>$C305="検討済"</formula>
    </cfRule>
    <cfRule type="expression" dxfId="550" priority="540">
      <formula>$C305="処置済"</formula>
    </cfRule>
  </conditionalFormatting>
  <conditionalFormatting sqref="C306:D306 F306:J306">
    <cfRule type="expression" dxfId="549" priority="557">
      <formula>$C306="検討済"</formula>
    </cfRule>
    <cfRule type="expression" dxfId="548" priority="558">
      <formula>$C306="処置済"</formula>
    </cfRule>
  </conditionalFormatting>
  <conditionalFormatting sqref="I306">
    <cfRule type="expression" dxfId="547" priority="555">
      <formula>$C306="検討済"</formula>
    </cfRule>
    <cfRule type="expression" dxfId="546" priority="556">
      <formula>$C306="処置済"</formula>
    </cfRule>
  </conditionalFormatting>
  <conditionalFormatting sqref="I306">
    <cfRule type="expression" dxfId="545" priority="559">
      <formula>$C306="検討済"</formula>
    </cfRule>
    <cfRule type="expression" dxfId="544" priority="560">
      <formula>$C306="処置済"</formula>
    </cfRule>
  </conditionalFormatting>
  <conditionalFormatting sqref="E302">
    <cfRule type="expression" dxfId="543" priority="491">
      <formula>$C302="検討済"</formula>
    </cfRule>
    <cfRule type="expression" dxfId="542" priority="492">
      <formula>$C302="処置済"</formula>
    </cfRule>
  </conditionalFormatting>
  <conditionalFormatting sqref="B306:L306">
    <cfRule type="expression" dxfId="541" priority="561">
      <formula>$C306="検討済"</formula>
    </cfRule>
    <cfRule type="expression" dxfId="540" priority="562">
      <formula>$C306="処置済"</formula>
    </cfRule>
  </conditionalFormatting>
  <conditionalFormatting sqref="J305">
    <cfRule type="expression" dxfId="539" priority="351">
      <formula>$C305="検討済"</formula>
    </cfRule>
    <cfRule type="expression" dxfId="538" priority="352">
      <formula>$C305="処置済"</formula>
    </cfRule>
  </conditionalFormatting>
  <conditionalFormatting sqref="J305">
    <cfRule type="expression" dxfId="537" priority="349">
      <formula>$C305="検討済"</formula>
    </cfRule>
    <cfRule type="expression" dxfId="536" priority="350">
      <formula>$C305="処置済"</formula>
    </cfRule>
  </conditionalFormatting>
  <conditionalFormatting sqref="C306">
    <cfRule type="expression" dxfId="535" priority="551">
      <formula>$C306="検討済"</formula>
    </cfRule>
    <cfRule type="expression" dxfId="534" priority="552">
      <formula>$C306="処置済"</formula>
    </cfRule>
  </conditionalFormatting>
  <conditionalFormatting sqref="I306:J306">
    <cfRule type="expression" dxfId="533" priority="547">
      <formula>$C306="検討済"</formula>
    </cfRule>
    <cfRule type="expression" dxfId="532" priority="548">
      <formula>$C306="処置済"</formula>
    </cfRule>
  </conditionalFormatting>
  <conditionalFormatting sqref="I306">
    <cfRule type="expression" dxfId="531" priority="545">
      <formula>$C306="検討済"</formula>
    </cfRule>
    <cfRule type="expression" dxfId="530" priority="546">
      <formula>$C306="処置済"</formula>
    </cfRule>
  </conditionalFormatting>
  <conditionalFormatting sqref="F306">
    <cfRule type="expression" dxfId="529" priority="387">
      <formula>$C306="検討済"</formula>
    </cfRule>
    <cfRule type="expression" dxfId="528" priority="388">
      <formula>$C306="処置済"</formula>
    </cfRule>
  </conditionalFormatting>
  <conditionalFormatting sqref="B305:L305">
    <cfRule type="expression" dxfId="527" priority="543">
      <formula>$C305="検討済"</formula>
    </cfRule>
    <cfRule type="expression" dxfId="526" priority="544">
      <formula>$C305="処置済"</formula>
    </cfRule>
  </conditionalFormatting>
  <conditionalFormatting sqref="I305">
    <cfRule type="expression" dxfId="525" priority="537">
      <formula>$C305="検討済"</formula>
    </cfRule>
    <cfRule type="expression" dxfId="524" priority="538">
      <formula>$C305="処置済"</formula>
    </cfRule>
  </conditionalFormatting>
  <conditionalFormatting sqref="E305">
    <cfRule type="expression" dxfId="523" priority="535">
      <formula>$C305="検討済"</formula>
    </cfRule>
    <cfRule type="expression" dxfId="522" priority="536">
      <formula>$C305="処置済"</formula>
    </cfRule>
  </conditionalFormatting>
  <conditionalFormatting sqref="C305">
    <cfRule type="expression" dxfId="521" priority="533">
      <formula>$C305="検討済"</formula>
    </cfRule>
    <cfRule type="expression" dxfId="520" priority="534">
      <formula>$C305="処置済"</formula>
    </cfRule>
  </conditionalFormatting>
  <conditionalFormatting sqref="F305:G305">
    <cfRule type="expression" dxfId="519" priority="531">
      <formula>$C305="検討済"</formula>
    </cfRule>
    <cfRule type="expression" dxfId="518" priority="532">
      <formula>$C305="処置済"</formula>
    </cfRule>
  </conditionalFormatting>
  <conditionalFormatting sqref="I305:J305">
    <cfRule type="expression" dxfId="517" priority="529">
      <formula>$C305="検討済"</formula>
    </cfRule>
    <cfRule type="expression" dxfId="516" priority="530">
      <formula>$C305="処置済"</formula>
    </cfRule>
  </conditionalFormatting>
  <conditionalFormatting sqref="I305">
    <cfRule type="expression" dxfId="515" priority="527">
      <formula>$C305="検討済"</formula>
    </cfRule>
    <cfRule type="expression" dxfId="514" priority="528">
      <formula>$C305="処置済"</formula>
    </cfRule>
  </conditionalFormatting>
  <conditionalFormatting sqref="I304">
    <cfRule type="expression" dxfId="513" priority="523">
      <formula>$C304="検討済"</formula>
    </cfRule>
    <cfRule type="expression" dxfId="512" priority="524">
      <formula>$C304="処置済"</formula>
    </cfRule>
  </conditionalFormatting>
  <conditionalFormatting sqref="B304:L304">
    <cfRule type="expression" dxfId="511" priority="525">
      <formula>$C304="検討済"</formula>
    </cfRule>
    <cfRule type="expression" dxfId="510" priority="526">
      <formula>$C304="処置済"</formula>
    </cfRule>
  </conditionalFormatting>
  <conditionalFormatting sqref="C304:D304 F304:J304">
    <cfRule type="expression" dxfId="509" priority="521">
      <formula>$C304="検討済"</formula>
    </cfRule>
    <cfRule type="expression" dxfId="508" priority="522">
      <formula>$C304="処置済"</formula>
    </cfRule>
  </conditionalFormatting>
  <conditionalFormatting sqref="I304">
    <cfRule type="expression" dxfId="507" priority="519">
      <formula>$C304="検討済"</formula>
    </cfRule>
    <cfRule type="expression" dxfId="506" priority="520">
      <formula>$C304="処置済"</formula>
    </cfRule>
  </conditionalFormatting>
  <conditionalFormatting sqref="E304">
    <cfRule type="expression" dxfId="505" priority="517">
      <formula>$C304="検討済"</formula>
    </cfRule>
    <cfRule type="expression" dxfId="504" priority="518">
      <formula>$C304="処置済"</formula>
    </cfRule>
  </conditionalFormatting>
  <conditionalFormatting sqref="C304">
    <cfRule type="expression" dxfId="503" priority="515">
      <formula>$C304="検討済"</formula>
    </cfRule>
    <cfRule type="expression" dxfId="502" priority="516">
      <formula>$C304="処置済"</formula>
    </cfRule>
  </conditionalFormatting>
  <conditionalFormatting sqref="K306">
    <cfRule type="expression" dxfId="501" priority="331">
      <formula>$C306="検討済"</formula>
    </cfRule>
    <cfRule type="expression" dxfId="500" priority="332">
      <formula>$C306="処置済"</formula>
    </cfRule>
  </conditionalFormatting>
  <conditionalFormatting sqref="I304:J304">
    <cfRule type="expression" dxfId="499" priority="511">
      <formula>$C304="検討済"</formula>
    </cfRule>
    <cfRule type="expression" dxfId="498" priority="512">
      <formula>$C304="処置済"</formula>
    </cfRule>
  </conditionalFormatting>
  <conditionalFormatting sqref="K306">
    <cfRule type="expression" dxfId="497" priority="327">
      <formula>$C306="検討済"</formula>
    </cfRule>
    <cfRule type="expression" dxfId="496" priority="328">
      <formula>$C306="処置済"</formula>
    </cfRule>
  </conditionalFormatting>
  <conditionalFormatting sqref="B303:E303 G303:H303 J303:L303">
    <cfRule type="expression" dxfId="495" priority="507">
      <formula>$C303="検討済"</formula>
    </cfRule>
    <cfRule type="expression" dxfId="494" priority="508">
      <formula>$C303="処置済"</formula>
    </cfRule>
  </conditionalFormatting>
  <conditionalFormatting sqref="C303:D303 G303:H303 J303">
    <cfRule type="expression" dxfId="493" priority="505">
      <formula>$C303="検討済"</formula>
    </cfRule>
    <cfRule type="expression" dxfId="492" priority="506">
      <formula>$C303="処置済"</formula>
    </cfRule>
  </conditionalFormatting>
  <conditionalFormatting sqref="E303">
    <cfRule type="expression" dxfId="491" priority="503">
      <formula>$C303="検討済"</formula>
    </cfRule>
    <cfRule type="expression" dxfId="490" priority="504">
      <formula>$C303="処置済"</formula>
    </cfRule>
  </conditionalFormatting>
  <conditionalFormatting sqref="C303">
    <cfRule type="expression" dxfId="489" priority="501">
      <formula>$C303="検討済"</formula>
    </cfRule>
    <cfRule type="expression" dxfId="488" priority="502">
      <formula>$C303="処置済"</formula>
    </cfRule>
  </conditionalFormatting>
  <conditionalFormatting sqref="G303">
    <cfRule type="expression" dxfId="487" priority="499">
      <formula>$C303="検討済"</formula>
    </cfRule>
    <cfRule type="expression" dxfId="486" priority="500">
      <formula>$C303="処置済"</formula>
    </cfRule>
  </conditionalFormatting>
  <conditionalFormatting sqref="J303">
    <cfRule type="expression" dxfId="485" priority="497">
      <formula>$C303="検討済"</formula>
    </cfRule>
    <cfRule type="expression" dxfId="484" priority="498">
      <formula>$C303="処置済"</formula>
    </cfRule>
  </conditionalFormatting>
  <conditionalFormatting sqref="B302 K302:L302 D302:E302">
    <cfRule type="expression" dxfId="483" priority="495">
      <formula>$C302="検討済"</formula>
    </cfRule>
    <cfRule type="expression" dxfId="482" priority="496">
      <formula>$C302="処置済"</formula>
    </cfRule>
  </conditionalFormatting>
  <conditionalFormatting sqref="D302">
    <cfRule type="expression" dxfId="481" priority="493">
      <formula>$C302="検討済"</formula>
    </cfRule>
    <cfRule type="expression" dxfId="480" priority="494">
      <formula>$C302="処置済"</formula>
    </cfRule>
  </conditionalFormatting>
  <conditionalFormatting sqref="I306">
    <cfRule type="expression" dxfId="479" priority="355">
      <formula>$C306="検討済"</formula>
    </cfRule>
    <cfRule type="expression" dxfId="478" priority="356">
      <formula>$C306="処置済"</formula>
    </cfRule>
  </conditionalFormatting>
  <conditionalFormatting sqref="B301 D301:E301 K301:L301">
    <cfRule type="expression" dxfId="477" priority="489">
      <formula>$C301="検討済"</formula>
    </cfRule>
    <cfRule type="expression" dxfId="476" priority="490">
      <formula>$C301="処置済"</formula>
    </cfRule>
  </conditionalFormatting>
  <conditionalFormatting sqref="D301">
    <cfRule type="expression" dxfId="475" priority="487">
      <formula>$C301="検討済"</formula>
    </cfRule>
    <cfRule type="expression" dxfId="474" priority="488">
      <formula>$C301="処置済"</formula>
    </cfRule>
  </conditionalFormatting>
  <conditionalFormatting sqref="E301">
    <cfRule type="expression" dxfId="473" priority="485">
      <formula>$C301="検討済"</formula>
    </cfRule>
    <cfRule type="expression" dxfId="472" priority="486">
      <formula>$C301="処置済"</formula>
    </cfRule>
  </conditionalFormatting>
  <conditionalFormatting sqref="C301">
    <cfRule type="expression" dxfId="471" priority="483">
      <formula>$C301="検討済"</formula>
    </cfRule>
    <cfRule type="expression" dxfId="470" priority="484">
      <formula>$C301="処置済"</formula>
    </cfRule>
  </conditionalFormatting>
  <conditionalFormatting sqref="C301">
    <cfRule type="expression" dxfId="469" priority="481">
      <formula>$C301="検討済"</formula>
    </cfRule>
    <cfRule type="expression" dxfId="468" priority="482">
      <formula>$C301="処置済"</formula>
    </cfRule>
  </conditionalFormatting>
  <conditionalFormatting sqref="C301">
    <cfRule type="expression" dxfId="467" priority="479">
      <formula>$C301="検討済"</formula>
    </cfRule>
    <cfRule type="expression" dxfId="466" priority="480">
      <formula>$C301="処置済"</formula>
    </cfRule>
  </conditionalFormatting>
  <conditionalFormatting sqref="I301">
    <cfRule type="expression" dxfId="465" priority="475">
      <formula>$C301="検討済"</formula>
    </cfRule>
    <cfRule type="expression" dxfId="464" priority="476">
      <formula>$C301="処置済"</formula>
    </cfRule>
  </conditionalFormatting>
  <conditionalFormatting sqref="F301:J301">
    <cfRule type="expression" dxfId="463" priority="477">
      <formula>$C301="検討済"</formula>
    </cfRule>
    <cfRule type="expression" dxfId="462" priority="478">
      <formula>$C301="処置済"</formula>
    </cfRule>
  </conditionalFormatting>
  <conditionalFormatting sqref="F301:J301">
    <cfRule type="expression" dxfId="461" priority="473">
      <formula>$C301="検討済"</formula>
    </cfRule>
    <cfRule type="expression" dxfId="460" priority="474">
      <formula>$C301="処置済"</formula>
    </cfRule>
  </conditionalFormatting>
  <conditionalFormatting sqref="I301">
    <cfRule type="expression" dxfId="459" priority="471">
      <formula>$C301="検討済"</formula>
    </cfRule>
    <cfRule type="expression" dxfId="458" priority="472">
      <formula>$C301="処置済"</formula>
    </cfRule>
  </conditionalFormatting>
  <conditionalFormatting sqref="F301:G301">
    <cfRule type="expression" dxfId="457" priority="469">
      <formula>$C301="検討済"</formula>
    </cfRule>
    <cfRule type="expression" dxfId="456" priority="470">
      <formula>$C301="処置済"</formula>
    </cfRule>
  </conditionalFormatting>
  <conditionalFormatting sqref="I301:J301">
    <cfRule type="expression" dxfId="455" priority="467">
      <formula>$C301="検討済"</formula>
    </cfRule>
    <cfRule type="expression" dxfId="454" priority="468">
      <formula>$C301="処置済"</formula>
    </cfRule>
  </conditionalFormatting>
  <conditionalFormatting sqref="I301">
    <cfRule type="expression" dxfId="453" priority="465">
      <formula>$C301="検討済"</formula>
    </cfRule>
    <cfRule type="expression" dxfId="452" priority="466">
      <formula>$C301="処置済"</formula>
    </cfRule>
  </conditionalFormatting>
  <conditionalFormatting sqref="I302">
    <cfRule type="expression" dxfId="451" priority="461">
      <formula>$C302="検討済"</formula>
    </cfRule>
    <cfRule type="expression" dxfId="450" priority="462">
      <formula>$C302="処置済"</formula>
    </cfRule>
  </conditionalFormatting>
  <conditionalFormatting sqref="F302:J302">
    <cfRule type="expression" dxfId="449" priority="463">
      <formula>$C302="検討済"</formula>
    </cfRule>
    <cfRule type="expression" dxfId="448" priority="464">
      <formula>$C302="処置済"</formula>
    </cfRule>
  </conditionalFormatting>
  <conditionalFormatting sqref="F302:J302">
    <cfRule type="expression" dxfId="447" priority="459">
      <formula>$C302="検討済"</formula>
    </cfRule>
    <cfRule type="expression" dxfId="446" priority="460">
      <formula>$C302="処置済"</formula>
    </cfRule>
  </conditionalFormatting>
  <conditionalFormatting sqref="I302">
    <cfRule type="expression" dxfId="445" priority="457">
      <formula>$C302="検討済"</formula>
    </cfRule>
    <cfRule type="expression" dxfId="444" priority="458">
      <formula>$C302="処置済"</formula>
    </cfRule>
  </conditionalFormatting>
  <conditionalFormatting sqref="F302:G302">
    <cfRule type="expression" dxfId="443" priority="455">
      <formula>$C302="検討済"</formula>
    </cfRule>
    <cfRule type="expression" dxfId="442" priority="456">
      <formula>$C302="処置済"</formula>
    </cfRule>
  </conditionalFormatting>
  <conditionalFormatting sqref="I302:J302">
    <cfRule type="expression" dxfId="441" priority="453">
      <formula>$C302="検討済"</formula>
    </cfRule>
    <cfRule type="expression" dxfId="440" priority="454">
      <formula>$C302="処置済"</formula>
    </cfRule>
  </conditionalFormatting>
  <conditionalFormatting sqref="I302">
    <cfRule type="expression" dxfId="439" priority="451">
      <formula>$C302="検討済"</formula>
    </cfRule>
    <cfRule type="expression" dxfId="438" priority="452">
      <formula>$C302="処置済"</formula>
    </cfRule>
  </conditionalFormatting>
  <conditionalFormatting sqref="C274">
    <cfRule type="expression" dxfId="437" priority="449">
      <formula>$C274="検討済"</formula>
    </cfRule>
    <cfRule type="expression" dxfId="436" priority="450">
      <formula>$C274="処置済"</formula>
    </cfRule>
  </conditionalFormatting>
  <conditionalFormatting sqref="K292">
    <cfRule type="expression" dxfId="435" priority="447">
      <formula>$C292="検討済"</formula>
    </cfRule>
    <cfRule type="expression" dxfId="434" priority="448">
      <formula>$C292="処置済"</formula>
    </cfRule>
  </conditionalFormatting>
  <conditionalFormatting sqref="C291:C292">
    <cfRule type="expression" dxfId="433" priority="445">
      <formula>$C291="検討済"</formula>
    </cfRule>
    <cfRule type="expression" dxfId="432" priority="446">
      <formula>$C291="処置済"</formula>
    </cfRule>
  </conditionalFormatting>
  <conditionalFormatting sqref="C293">
    <cfRule type="expression" dxfId="431" priority="443">
      <formula>$C293="検討済"</formula>
    </cfRule>
    <cfRule type="expression" dxfId="430" priority="444">
      <formula>$C293="処置済"</formula>
    </cfRule>
  </conditionalFormatting>
  <conditionalFormatting sqref="C294:C295">
    <cfRule type="expression" dxfId="429" priority="441">
      <formula>$C294="検討済"</formula>
    </cfRule>
    <cfRule type="expression" dxfId="428" priority="442">
      <formula>$C294="処置済"</formula>
    </cfRule>
  </conditionalFormatting>
  <conditionalFormatting sqref="C296">
    <cfRule type="expression" dxfId="427" priority="439">
      <formula>$C296="検討済"</formula>
    </cfRule>
    <cfRule type="expression" dxfId="426" priority="440">
      <formula>$C296="処置済"</formula>
    </cfRule>
  </conditionalFormatting>
  <conditionalFormatting sqref="C297">
    <cfRule type="expression" dxfId="425" priority="437">
      <formula>$C297="検討済"</formula>
    </cfRule>
    <cfRule type="expression" dxfId="424" priority="438">
      <formula>$C297="処置済"</formula>
    </cfRule>
  </conditionalFormatting>
  <conditionalFormatting sqref="C300">
    <cfRule type="expression" dxfId="423" priority="435">
      <formula>$C300="検討済"</formula>
    </cfRule>
    <cfRule type="expression" dxfId="422" priority="436">
      <formula>$C300="処置済"</formula>
    </cfRule>
  </conditionalFormatting>
  <conditionalFormatting sqref="C302">
    <cfRule type="expression" dxfId="421" priority="433">
      <formula>$C302="検討済"</formula>
    </cfRule>
    <cfRule type="expression" dxfId="420" priority="434">
      <formula>$C302="処置済"</formula>
    </cfRule>
  </conditionalFormatting>
  <conditionalFormatting sqref="F303">
    <cfRule type="expression" dxfId="419" priority="431">
      <formula>$C303="検討済"</formula>
    </cfRule>
    <cfRule type="expression" dxfId="418" priority="432">
      <formula>$C303="処置済"</formula>
    </cfRule>
  </conditionalFormatting>
  <conditionalFormatting sqref="F303">
    <cfRule type="expression" dxfId="417" priority="429">
      <formula>$C303="検討済"</formula>
    </cfRule>
    <cfRule type="expression" dxfId="416" priority="430">
      <formula>$C303="処置済"</formula>
    </cfRule>
  </conditionalFormatting>
  <conditionalFormatting sqref="F303">
    <cfRule type="expression" dxfId="415" priority="427">
      <formula>$C303="検討済"</formula>
    </cfRule>
    <cfRule type="expression" dxfId="414" priority="428">
      <formula>$C303="処置済"</formula>
    </cfRule>
  </conditionalFormatting>
  <conditionalFormatting sqref="I303">
    <cfRule type="expression" dxfId="413" priority="425">
      <formula>$C303="検討済"</formula>
    </cfRule>
    <cfRule type="expression" dxfId="412" priority="426">
      <formula>$C303="処置済"</formula>
    </cfRule>
  </conditionalFormatting>
  <conditionalFormatting sqref="I303">
    <cfRule type="expression" dxfId="411" priority="423">
      <formula>$C303="検討済"</formula>
    </cfRule>
    <cfRule type="expression" dxfId="410" priority="424">
      <formula>$C303="処置済"</formula>
    </cfRule>
  </conditionalFormatting>
  <conditionalFormatting sqref="I303">
    <cfRule type="expression" dxfId="409" priority="421">
      <formula>$C303="検討済"</formula>
    </cfRule>
    <cfRule type="expression" dxfId="408" priority="422">
      <formula>$C303="処置済"</formula>
    </cfRule>
  </conditionalFormatting>
  <conditionalFormatting sqref="F304">
    <cfRule type="expression" dxfId="407" priority="419">
      <formula>$C304="検討済"</formula>
    </cfRule>
    <cfRule type="expression" dxfId="406" priority="420">
      <formula>$C304="処置済"</formula>
    </cfRule>
  </conditionalFormatting>
  <conditionalFormatting sqref="I304">
    <cfRule type="expression" dxfId="405" priority="417">
      <formula>$C304="検討済"</formula>
    </cfRule>
    <cfRule type="expression" dxfId="404" priority="418">
      <formula>$C304="処置済"</formula>
    </cfRule>
  </conditionalFormatting>
  <conditionalFormatting sqref="I304">
    <cfRule type="expression" dxfId="403" priority="415">
      <formula>$C304="検討済"</formula>
    </cfRule>
    <cfRule type="expression" dxfId="402" priority="416">
      <formula>$C304="処置済"</formula>
    </cfRule>
  </conditionalFormatting>
  <conditionalFormatting sqref="J304">
    <cfRule type="expression" dxfId="401" priority="413">
      <formula>$C304="検討済"</formula>
    </cfRule>
    <cfRule type="expression" dxfId="400" priority="414">
      <formula>$C304="処置済"</formula>
    </cfRule>
  </conditionalFormatting>
  <conditionalFormatting sqref="K304">
    <cfRule type="expression" dxfId="399" priority="411">
      <formula>$C304="検討済"</formula>
    </cfRule>
    <cfRule type="expression" dxfId="398" priority="412">
      <formula>$C304="処置済"</formula>
    </cfRule>
  </conditionalFormatting>
  <conditionalFormatting sqref="K304">
    <cfRule type="expression" dxfId="397" priority="409">
      <formula>$C304="検討済"</formula>
    </cfRule>
    <cfRule type="expression" dxfId="396" priority="410">
      <formula>$C304="処置済"</formula>
    </cfRule>
  </conditionalFormatting>
  <conditionalFormatting sqref="K304">
    <cfRule type="expression" dxfId="395" priority="407">
      <formula>$C304="検討済"</formula>
    </cfRule>
    <cfRule type="expression" dxfId="394" priority="408">
      <formula>$C304="処置済"</formula>
    </cfRule>
  </conditionalFormatting>
  <conditionalFormatting sqref="F305">
    <cfRule type="expression" dxfId="393" priority="405">
      <formula>$C305="検討済"</formula>
    </cfRule>
    <cfRule type="expression" dxfId="392" priority="406">
      <formula>$C305="処置済"</formula>
    </cfRule>
  </conditionalFormatting>
  <conditionalFormatting sqref="G305">
    <cfRule type="expression" dxfId="391" priority="403">
      <formula>$C305="検討済"</formula>
    </cfRule>
    <cfRule type="expression" dxfId="390" priority="404">
      <formula>$C305="処置済"</formula>
    </cfRule>
  </conditionalFormatting>
  <conditionalFormatting sqref="G305">
    <cfRule type="expression" dxfId="389" priority="401">
      <formula>$C305="検討済"</formula>
    </cfRule>
    <cfRule type="expression" dxfId="388" priority="402">
      <formula>$C305="処置済"</formula>
    </cfRule>
  </conditionalFormatting>
  <conditionalFormatting sqref="G305">
    <cfRule type="expression" dxfId="387" priority="399">
      <formula>$C305="検討済"</formula>
    </cfRule>
    <cfRule type="expression" dxfId="386" priority="400">
      <formula>$C305="処置済"</formula>
    </cfRule>
  </conditionalFormatting>
  <conditionalFormatting sqref="H306">
    <cfRule type="expression" dxfId="385" priority="397">
      <formula>$C306="検討済"</formula>
    </cfRule>
    <cfRule type="expression" dxfId="384" priority="398">
      <formula>$C306="処置済"</formula>
    </cfRule>
  </conditionalFormatting>
  <conditionalFormatting sqref="H306">
    <cfRule type="expression" dxfId="383" priority="395">
      <formula>$C306="検討済"</formula>
    </cfRule>
    <cfRule type="expression" dxfId="382" priority="396">
      <formula>$C306="処置済"</formula>
    </cfRule>
  </conditionalFormatting>
  <conditionalFormatting sqref="F306:G306">
    <cfRule type="expression" dxfId="381" priority="393">
      <formula>$C306="検討済"</formula>
    </cfRule>
    <cfRule type="expression" dxfId="380" priority="394">
      <formula>$C306="処置済"</formula>
    </cfRule>
  </conditionalFormatting>
  <conditionalFormatting sqref="F306:G306">
    <cfRule type="expression" dxfId="379" priority="391">
      <formula>$C306="検討済"</formula>
    </cfRule>
    <cfRule type="expression" dxfId="378" priority="392">
      <formula>$C306="処置済"</formula>
    </cfRule>
  </conditionalFormatting>
  <conditionalFormatting sqref="F306:G306">
    <cfRule type="expression" dxfId="377" priority="389">
      <formula>$C306="検討済"</formula>
    </cfRule>
    <cfRule type="expression" dxfId="376" priority="390">
      <formula>$C306="処置済"</formula>
    </cfRule>
  </conditionalFormatting>
  <conditionalFormatting sqref="I305">
    <cfRule type="expression" dxfId="375" priority="385">
      <formula>$C305="検討済"</formula>
    </cfRule>
    <cfRule type="expression" dxfId="374" priority="386">
      <formula>$C305="処置済"</formula>
    </cfRule>
  </conditionalFormatting>
  <conditionalFormatting sqref="I305">
    <cfRule type="expression" dxfId="373" priority="383">
      <formula>$C305="検討済"</formula>
    </cfRule>
    <cfRule type="expression" dxfId="372" priority="384">
      <formula>$C305="処置済"</formula>
    </cfRule>
  </conditionalFormatting>
  <conditionalFormatting sqref="I305">
    <cfRule type="expression" dxfId="371" priority="381">
      <formula>$C305="検討済"</formula>
    </cfRule>
    <cfRule type="expression" dxfId="370" priority="382">
      <formula>$C305="処置済"</formula>
    </cfRule>
  </conditionalFormatting>
  <conditionalFormatting sqref="I305">
    <cfRule type="expression" dxfId="369" priority="379">
      <formula>$C305="検討済"</formula>
    </cfRule>
    <cfRule type="expression" dxfId="368" priority="380">
      <formula>$C305="処置済"</formula>
    </cfRule>
  </conditionalFormatting>
  <conditionalFormatting sqref="I305">
    <cfRule type="expression" dxfId="367" priority="377">
      <formula>$C305="検討済"</formula>
    </cfRule>
    <cfRule type="expression" dxfId="366" priority="378">
      <formula>$C305="処置済"</formula>
    </cfRule>
  </conditionalFormatting>
  <conditionalFormatting sqref="I305">
    <cfRule type="expression" dxfId="365" priority="375">
      <formula>$C305="検討済"</formula>
    </cfRule>
    <cfRule type="expression" dxfId="364" priority="376">
      <formula>$C305="処置済"</formula>
    </cfRule>
  </conditionalFormatting>
  <conditionalFormatting sqref="I305">
    <cfRule type="expression" dxfId="363" priority="373">
      <formula>$C305="検討済"</formula>
    </cfRule>
    <cfRule type="expression" dxfId="362" priority="374">
      <formula>$C305="処置済"</formula>
    </cfRule>
  </conditionalFormatting>
  <conditionalFormatting sqref="I305">
    <cfRule type="expression" dxfId="361" priority="371">
      <formula>$C305="検討済"</formula>
    </cfRule>
    <cfRule type="expression" dxfId="360" priority="372">
      <formula>$C305="処置済"</formula>
    </cfRule>
  </conditionalFormatting>
  <conditionalFormatting sqref="I306">
    <cfRule type="expression" dxfId="359" priority="369">
      <formula>$C306="検討済"</formula>
    </cfRule>
    <cfRule type="expression" dxfId="358" priority="370">
      <formula>$C306="処置済"</formula>
    </cfRule>
  </conditionalFormatting>
  <conditionalFormatting sqref="I306">
    <cfRule type="expression" dxfId="357" priority="367">
      <formula>$C306="検討済"</formula>
    </cfRule>
    <cfRule type="expression" dxfId="356" priority="368">
      <formula>$C306="処置済"</formula>
    </cfRule>
  </conditionalFormatting>
  <conditionalFormatting sqref="I306">
    <cfRule type="expression" dxfId="355" priority="365">
      <formula>$C306="検討済"</formula>
    </cfRule>
    <cfRule type="expression" dxfId="354" priority="366">
      <formula>$C306="処置済"</formula>
    </cfRule>
  </conditionalFormatting>
  <conditionalFormatting sqref="I306">
    <cfRule type="expression" dxfId="353" priority="363">
      <formula>$C306="検討済"</formula>
    </cfRule>
    <cfRule type="expression" dxfId="352" priority="364">
      <formula>$C306="処置済"</formula>
    </cfRule>
  </conditionalFormatting>
  <conditionalFormatting sqref="I306">
    <cfRule type="expression" dxfId="351" priority="361">
      <formula>$C306="検討済"</formula>
    </cfRule>
    <cfRule type="expression" dxfId="350" priority="362">
      <formula>$C306="処置済"</formula>
    </cfRule>
  </conditionalFormatting>
  <conditionalFormatting sqref="I306">
    <cfRule type="expression" dxfId="349" priority="359">
      <formula>$C306="検討済"</formula>
    </cfRule>
    <cfRule type="expression" dxfId="348" priority="360">
      <formula>$C306="処置済"</formula>
    </cfRule>
  </conditionalFormatting>
  <conditionalFormatting sqref="I306">
    <cfRule type="expression" dxfId="347" priority="357">
      <formula>$C306="検討済"</formula>
    </cfRule>
    <cfRule type="expression" dxfId="346" priority="358">
      <formula>$C306="処置済"</formula>
    </cfRule>
  </conditionalFormatting>
  <conditionalFormatting sqref="J305:K305">
    <cfRule type="expression" dxfId="345" priority="353">
      <formula>$C305="検討済"</formula>
    </cfRule>
    <cfRule type="expression" dxfId="344" priority="354">
      <formula>$C305="処置済"</formula>
    </cfRule>
  </conditionalFormatting>
  <conditionalFormatting sqref="J305">
    <cfRule type="expression" dxfId="343" priority="347">
      <formula>$C305="検討済"</formula>
    </cfRule>
    <cfRule type="expression" dxfId="342" priority="348">
      <formula>$C305="処置済"</formula>
    </cfRule>
  </conditionalFormatting>
  <conditionalFormatting sqref="K305">
    <cfRule type="expression" dxfId="341" priority="345">
      <formula>$C305="検討済"</formula>
    </cfRule>
    <cfRule type="expression" dxfId="340" priority="346">
      <formula>$C305="処置済"</formula>
    </cfRule>
  </conditionalFormatting>
  <conditionalFormatting sqref="K305">
    <cfRule type="expression" dxfId="339" priority="343">
      <formula>$C305="検討済"</formula>
    </cfRule>
    <cfRule type="expression" dxfId="338" priority="344">
      <formula>$C305="処置済"</formula>
    </cfRule>
  </conditionalFormatting>
  <conditionalFormatting sqref="K305">
    <cfRule type="expression" dxfId="337" priority="341">
      <formula>$C305="検討済"</formula>
    </cfRule>
    <cfRule type="expression" dxfId="336" priority="342">
      <formula>$C305="処置済"</formula>
    </cfRule>
  </conditionalFormatting>
  <conditionalFormatting sqref="J306:K306">
    <cfRule type="expression" dxfId="335" priority="339">
      <formula>$C306="検討済"</formula>
    </cfRule>
    <cfRule type="expression" dxfId="334" priority="340">
      <formula>$C306="処置済"</formula>
    </cfRule>
  </conditionalFormatting>
  <conditionalFormatting sqref="J306">
    <cfRule type="expression" dxfId="333" priority="337">
      <formula>$C306="検討済"</formula>
    </cfRule>
    <cfRule type="expression" dxfId="332" priority="338">
      <formula>$C306="処置済"</formula>
    </cfRule>
  </conditionalFormatting>
  <conditionalFormatting sqref="J306">
    <cfRule type="expression" dxfId="331" priority="335">
      <formula>$C306="検討済"</formula>
    </cfRule>
    <cfRule type="expression" dxfId="330" priority="336">
      <formula>$C306="処置済"</formula>
    </cfRule>
  </conditionalFormatting>
  <conditionalFormatting sqref="J306">
    <cfRule type="expression" dxfId="329" priority="333">
      <formula>$C306="検討済"</formula>
    </cfRule>
    <cfRule type="expression" dxfId="328" priority="334">
      <formula>$C306="処置済"</formula>
    </cfRule>
  </conditionalFormatting>
  <conditionalFormatting sqref="K306">
    <cfRule type="expression" dxfId="327" priority="329">
      <formula>$C306="検討済"</formula>
    </cfRule>
    <cfRule type="expression" dxfId="326" priority="330">
      <formula>$C306="処置済"</formula>
    </cfRule>
  </conditionalFormatting>
  <conditionalFormatting sqref="C257">
    <cfRule type="expression" dxfId="325" priority="325">
      <formula>$C257="検討済"</formula>
    </cfRule>
    <cfRule type="expression" dxfId="324" priority="326">
      <formula>$C257="処置済"</formula>
    </cfRule>
  </conditionalFormatting>
  <conditionalFormatting sqref="C300 C302">
    <cfRule type="expression" dxfId="323" priority="323">
      <formula>$C300="検討済"</formula>
    </cfRule>
    <cfRule type="expression" dxfId="322" priority="324">
      <formula>$C300="処置済"</formula>
    </cfRule>
  </conditionalFormatting>
  <conditionalFormatting sqref="D12:F13">
    <cfRule type="expression" dxfId="321" priority="321">
      <formula>$C12="検討済"</formula>
    </cfRule>
    <cfRule type="expression" dxfId="320" priority="322">
      <formula>$C12="処置済"</formula>
    </cfRule>
  </conditionalFormatting>
  <conditionalFormatting sqref="F15">
    <cfRule type="expression" dxfId="319" priority="319">
      <formula>$C15="検討済"</formula>
    </cfRule>
    <cfRule type="expression" dxfId="318" priority="320">
      <formula>$C15="処置済"</formula>
    </cfRule>
  </conditionalFormatting>
  <conditionalFormatting sqref="H12:J13">
    <cfRule type="expression" dxfId="317" priority="317">
      <formula>$C12="検討済"</formula>
    </cfRule>
    <cfRule type="expression" dxfId="316" priority="318">
      <formula>$C12="処置済"</formula>
    </cfRule>
  </conditionalFormatting>
  <conditionalFormatting sqref="G12:G13">
    <cfRule type="expression" dxfId="315" priority="315">
      <formula>$C12="検討済"</formula>
    </cfRule>
    <cfRule type="expression" dxfId="314" priority="316">
      <formula>$C12="処置済"</formula>
    </cfRule>
  </conditionalFormatting>
  <conditionalFormatting sqref="F18">
    <cfRule type="expression" dxfId="313" priority="313">
      <formula>$C18="検討済"</formula>
    </cfRule>
    <cfRule type="expression" dxfId="312" priority="314">
      <formula>$C18="処置済"</formula>
    </cfRule>
  </conditionalFormatting>
  <conditionalFormatting sqref="F19">
    <cfRule type="expression" dxfId="311" priority="311">
      <formula>$C19="検討済"</formula>
    </cfRule>
    <cfRule type="expression" dxfId="310" priority="312">
      <formula>$C19="処置済"</formula>
    </cfRule>
  </conditionalFormatting>
  <conditionalFormatting sqref="F20">
    <cfRule type="expression" dxfId="309" priority="309">
      <formula>$C20="検討済"</formula>
    </cfRule>
    <cfRule type="expression" dxfId="308" priority="310">
      <formula>$C20="処置済"</formula>
    </cfRule>
  </conditionalFormatting>
  <conditionalFormatting sqref="F21">
    <cfRule type="expression" dxfId="307" priority="307">
      <formula>$C21="検討済"</formula>
    </cfRule>
    <cfRule type="expression" dxfId="306" priority="308">
      <formula>$C21="処置済"</formula>
    </cfRule>
  </conditionalFormatting>
  <conditionalFormatting sqref="F22">
    <cfRule type="expression" dxfId="305" priority="305">
      <formula>$C22="検討済"</formula>
    </cfRule>
    <cfRule type="expression" dxfId="304" priority="306">
      <formula>$C22="処置済"</formula>
    </cfRule>
  </conditionalFormatting>
  <conditionalFormatting sqref="F23">
    <cfRule type="expression" dxfId="303" priority="303">
      <formula>$C23="検討済"</formula>
    </cfRule>
    <cfRule type="expression" dxfId="302" priority="304">
      <formula>$C23="処置済"</formula>
    </cfRule>
  </conditionalFormatting>
  <conditionalFormatting sqref="H14:J20">
    <cfRule type="expression" dxfId="301" priority="301">
      <formula>$C14="検討済"</formula>
    </cfRule>
    <cfRule type="expression" dxfId="300" priority="302">
      <formula>$C14="処置済"</formula>
    </cfRule>
  </conditionalFormatting>
  <conditionalFormatting sqref="I14">
    <cfRule type="expression" dxfId="299" priority="299">
      <formula>$C14="検討済"</formula>
    </cfRule>
    <cfRule type="expression" dxfId="298" priority="300">
      <formula>$C14="処置済"</formula>
    </cfRule>
  </conditionalFormatting>
  <conditionalFormatting sqref="I15">
    <cfRule type="expression" dxfId="297" priority="297">
      <formula>$C15="検討済"</formula>
    </cfRule>
    <cfRule type="expression" dxfId="296" priority="298">
      <formula>$C15="処置済"</formula>
    </cfRule>
  </conditionalFormatting>
  <conditionalFormatting sqref="I16">
    <cfRule type="expression" dxfId="295" priority="295">
      <formula>$C16="検討済"</formula>
    </cfRule>
    <cfRule type="expression" dxfId="294" priority="296">
      <formula>$C16="処置済"</formula>
    </cfRule>
  </conditionalFormatting>
  <conditionalFormatting sqref="I17">
    <cfRule type="expression" dxfId="293" priority="293">
      <formula>$C17="検討済"</formula>
    </cfRule>
    <cfRule type="expression" dxfId="292" priority="294">
      <formula>$C17="処置済"</formula>
    </cfRule>
  </conditionalFormatting>
  <conditionalFormatting sqref="I18">
    <cfRule type="expression" dxfId="291" priority="291">
      <formula>$C18="検討済"</formula>
    </cfRule>
    <cfRule type="expression" dxfId="290" priority="292">
      <formula>$C18="処置済"</formula>
    </cfRule>
  </conditionalFormatting>
  <conditionalFormatting sqref="I19">
    <cfRule type="expression" dxfId="289" priority="289">
      <formula>$C19="検討済"</formula>
    </cfRule>
    <cfRule type="expression" dxfId="288" priority="290">
      <formula>$C19="処置済"</formula>
    </cfRule>
  </conditionalFormatting>
  <conditionalFormatting sqref="I20">
    <cfRule type="expression" dxfId="287" priority="287">
      <formula>$C20="検討済"</formula>
    </cfRule>
    <cfRule type="expression" dxfId="286" priority="288">
      <formula>$C20="処置済"</formula>
    </cfRule>
  </conditionalFormatting>
  <conditionalFormatting sqref="F27">
    <cfRule type="expression" dxfId="285" priority="285">
      <formula>$C27="検討済"</formula>
    </cfRule>
    <cfRule type="expression" dxfId="284" priority="286">
      <formula>$C27="処置済"</formula>
    </cfRule>
  </conditionalFormatting>
  <conditionalFormatting sqref="F28">
    <cfRule type="expression" dxfId="283" priority="283">
      <formula>$C28="検討済"</formula>
    </cfRule>
    <cfRule type="expression" dxfId="282" priority="284">
      <formula>$C28="処置済"</formula>
    </cfRule>
  </conditionalFormatting>
  <conditionalFormatting sqref="G29">
    <cfRule type="expression" dxfId="281" priority="281">
      <formula>$C29="検討済"</formula>
    </cfRule>
    <cfRule type="expression" dxfId="280" priority="282">
      <formula>$C29="処置済"</formula>
    </cfRule>
  </conditionalFormatting>
  <conditionalFormatting sqref="F29">
    <cfRule type="expression" dxfId="279" priority="279">
      <formula>$C29="検討済"</formula>
    </cfRule>
    <cfRule type="expression" dxfId="278" priority="280">
      <formula>$C29="処置済"</formula>
    </cfRule>
  </conditionalFormatting>
  <conditionalFormatting sqref="H21:J23">
    <cfRule type="expression" dxfId="277" priority="277">
      <formula>$C21="検討済"</formula>
    </cfRule>
    <cfRule type="expression" dxfId="276" priority="278">
      <formula>$C21="処置済"</formula>
    </cfRule>
  </conditionalFormatting>
  <conditionalFormatting sqref="I21">
    <cfRule type="expression" dxfId="275" priority="275">
      <formula>$C21="検討済"</formula>
    </cfRule>
    <cfRule type="expression" dxfId="274" priority="276">
      <formula>$C21="処置済"</formula>
    </cfRule>
  </conditionalFormatting>
  <conditionalFormatting sqref="I21">
    <cfRule type="expression" dxfId="273" priority="273">
      <formula>$C21="検討済"</formula>
    </cfRule>
    <cfRule type="expression" dxfId="272" priority="274">
      <formula>$C21="処置済"</formula>
    </cfRule>
  </conditionalFormatting>
  <conditionalFormatting sqref="I23">
    <cfRule type="expression" dxfId="271" priority="271">
      <formula>$C23="検討済"</formula>
    </cfRule>
    <cfRule type="expression" dxfId="270" priority="272">
      <formula>$C23="処置済"</formula>
    </cfRule>
  </conditionalFormatting>
  <conditionalFormatting sqref="I23">
    <cfRule type="expression" dxfId="269" priority="269">
      <formula>$C23="検討済"</formula>
    </cfRule>
    <cfRule type="expression" dxfId="268" priority="270">
      <formula>$C23="処置済"</formula>
    </cfRule>
  </conditionalFormatting>
  <conditionalFormatting sqref="I22">
    <cfRule type="expression" dxfId="267" priority="267">
      <formula>$C22="検討済"</formula>
    </cfRule>
    <cfRule type="expression" dxfId="266" priority="268">
      <formula>$C22="処置済"</formula>
    </cfRule>
  </conditionalFormatting>
  <conditionalFormatting sqref="I22">
    <cfRule type="expression" dxfId="265" priority="265">
      <formula>$C22="検討済"</formula>
    </cfRule>
    <cfRule type="expression" dxfId="264" priority="266">
      <formula>$C22="処置済"</formula>
    </cfRule>
  </conditionalFormatting>
  <conditionalFormatting sqref="C30:G30 D31:G33">
    <cfRule type="expression" dxfId="263" priority="263">
      <formula>$C30="検討済"</formula>
    </cfRule>
    <cfRule type="expression" dxfId="262" priority="264">
      <formula>$C30="処置済"</formula>
    </cfRule>
  </conditionalFormatting>
  <conditionalFormatting sqref="D34:G34">
    <cfRule type="expression" dxfId="261" priority="261">
      <formula>$C34="検討済"</formula>
    </cfRule>
    <cfRule type="expression" dxfId="260" priority="262">
      <formula>$C34="処置済"</formula>
    </cfRule>
  </conditionalFormatting>
  <conditionalFormatting sqref="H24:J29">
    <cfRule type="expression" dxfId="259" priority="259">
      <formula>$C24="検討済"</formula>
    </cfRule>
    <cfRule type="expression" dxfId="258" priority="260">
      <formula>$C24="処置済"</formula>
    </cfRule>
  </conditionalFormatting>
  <conditionalFormatting sqref="D35:G35">
    <cfRule type="expression" dxfId="257" priority="257">
      <formula>$C35="検討済"</formula>
    </cfRule>
    <cfRule type="expression" dxfId="256" priority="258">
      <formula>$C35="処置済"</formula>
    </cfRule>
  </conditionalFormatting>
  <conditionalFormatting sqref="D36:F36">
    <cfRule type="expression" dxfId="255" priority="255">
      <formula>$C36="検討済"</formula>
    </cfRule>
    <cfRule type="expression" dxfId="254" priority="256">
      <formula>$C36="処置済"</formula>
    </cfRule>
  </conditionalFormatting>
  <conditionalFormatting sqref="G36">
    <cfRule type="expression" dxfId="253" priority="253">
      <formula>$C36="検討済"</formula>
    </cfRule>
    <cfRule type="expression" dxfId="252" priority="254">
      <formula>$C36="処置済"</formula>
    </cfRule>
  </conditionalFormatting>
  <conditionalFormatting sqref="D37:F37">
    <cfRule type="expression" dxfId="251" priority="251">
      <formula>$C37="検討済"</formula>
    </cfRule>
    <cfRule type="expression" dxfId="250" priority="252">
      <formula>$C37="処置済"</formula>
    </cfRule>
  </conditionalFormatting>
  <conditionalFormatting sqref="G37">
    <cfRule type="expression" dxfId="249" priority="249">
      <formula>$C37="検討済"</formula>
    </cfRule>
    <cfRule type="expression" dxfId="248" priority="250">
      <formula>$C37="処置済"</formula>
    </cfRule>
  </conditionalFormatting>
  <conditionalFormatting sqref="I30">
    <cfRule type="expression" dxfId="247" priority="247">
      <formula>$C30="検討済"</formula>
    </cfRule>
    <cfRule type="expression" dxfId="246" priority="248">
      <formula>$C30="処置済"</formula>
    </cfRule>
  </conditionalFormatting>
  <conditionalFormatting sqref="I31">
    <cfRule type="expression" dxfId="245" priority="245">
      <formula>$C31="検討済"</formula>
    </cfRule>
    <cfRule type="expression" dxfId="244" priority="246">
      <formula>$C31="処置済"</formula>
    </cfRule>
  </conditionalFormatting>
  <conditionalFormatting sqref="I32">
    <cfRule type="expression" dxfId="243" priority="243">
      <formula>$C32="検討済"</formula>
    </cfRule>
    <cfRule type="expression" dxfId="242" priority="244">
      <formula>$C32="処置済"</formula>
    </cfRule>
  </conditionalFormatting>
  <conditionalFormatting sqref="I33">
    <cfRule type="expression" dxfId="241" priority="241">
      <formula>$C33="検討済"</formula>
    </cfRule>
    <cfRule type="expression" dxfId="240" priority="242">
      <formula>$C33="処置済"</formula>
    </cfRule>
  </conditionalFormatting>
  <conditionalFormatting sqref="I34">
    <cfRule type="expression" dxfId="239" priority="239">
      <formula>$C34="検討済"</formula>
    </cfRule>
    <cfRule type="expression" dxfId="238" priority="240">
      <formula>$C34="処置済"</formula>
    </cfRule>
  </conditionalFormatting>
  <conditionalFormatting sqref="I35">
    <cfRule type="expression" dxfId="237" priority="237">
      <formula>$C35="検討済"</formula>
    </cfRule>
    <cfRule type="expression" dxfId="236" priority="238">
      <formula>$C35="処置済"</formula>
    </cfRule>
  </conditionalFormatting>
  <conditionalFormatting sqref="I36">
    <cfRule type="expression" dxfId="235" priority="235">
      <formula>$C36="検討済"</formula>
    </cfRule>
    <cfRule type="expression" dxfId="234" priority="236">
      <formula>$C36="処置済"</formula>
    </cfRule>
  </conditionalFormatting>
  <conditionalFormatting sqref="I37">
    <cfRule type="expression" dxfId="233" priority="233">
      <formula>$C37="検討済"</formula>
    </cfRule>
    <cfRule type="expression" dxfId="232" priority="234">
      <formula>$C37="処置済"</formula>
    </cfRule>
  </conditionalFormatting>
  <conditionalFormatting sqref="D38:F38">
    <cfRule type="expression" dxfId="231" priority="231">
      <formula>$C38="検討済"</formula>
    </cfRule>
    <cfRule type="expression" dxfId="230" priority="232">
      <formula>$C38="処置済"</formula>
    </cfRule>
  </conditionalFormatting>
  <conditionalFormatting sqref="G38">
    <cfRule type="expression" dxfId="229" priority="229">
      <formula>$C38="検討済"</formula>
    </cfRule>
    <cfRule type="expression" dxfId="228" priority="230">
      <formula>$C38="処置済"</formula>
    </cfRule>
  </conditionalFormatting>
  <conditionalFormatting sqref="I38">
    <cfRule type="expression" dxfId="227" priority="227">
      <formula>$C38="検討済"</formula>
    </cfRule>
    <cfRule type="expression" dxfId="226" priority="228">
      <formula>$C38="処置済"</formula>
    </cfRule>
  </conditionalFormatting>
  <conditionalFormatting sqref="D39:G40">
    <cfRule type="expression" dxfId="225" priority="225">
      <formula>$C39="検討済"</formula>
    </cfRule>
    <cfRule type="expression" dxfId="224" priority="226">
      <formula>$C39="処置済"</formula>
    </cfRule>
  </conditionalFormatting>
  <conditionalFormatting sqref="D39:F39">
    <cfRule type="expression" dxfId="223" priority="223">
      <formula>$C39="検討済"</formula>
    </cfRule>
    <cfRule type="expression" dxfId="222" priority="224">
      <formula>$C39="処置済"</formula>
    </cfRule>
  </conditionalFormatting>
  <conditionalFormatting sqref="G39">
    <cfRule type="expression" dxfId="221" priority="221">
      <formula>$C39="検討済"</formula>
    </cfRule>
    <cfRule type="expression" dxfId="220" priority="222">
      <formula>$C39="処置済"</formula>
    </cfRule>
  </conditionalFormatting>
  <conditionalFormatting sqref="D40:F40">
    <cfRule type="expression" dxfId="219" priority="219">
      <formula>$C40="検討済"</formula>
    </cfRule>
    <cfRule type="expression" dxfId="218" priority="220">
      <formula>$C40="処置済"</formula>
    </cfRule>
  </conditionalFormatting>
  <conditionalFormatting sqref="G40">
    <cfRule type="expression" dxfId="217" priority="217">
      <formula>$C40="検討済"</formula>
    </cfRule>
    <cfRule type="expression" dxfId="216" priority="218">
      <formula>$C40="処置済"</formula>
    </cfRule>
  </conditionalFormatting>
  <conditionalFormatting sqref="D41:G41">
    <cfRule type="expression" dxfId="215" priority="215">
      <formula>$C41="検討済"</formula>
    </cfRule>
    <cfRule type="expression" dxfId="214" priority="216">
      <formula>$C41="処置済"</formula>
    </cfRule>
  </conditionalFormatting>
  <conditionalFormatting sqref="D41:F41">
    <cfRule type="expression" dxfId="213" priority="213">
      <formula>$C41="検討済"</formula>
    </cfRule>
    <cfRule type="expression" dxfId="212" priority="214">
      <formula>$C41="処置済"</formula>
    </cfRule>
  </conditionalFormatting>
  <conditionalFormatting sqref="G41">
    <cfRule type="expression" dxfId="211" priority="211">
      <formula>$C41="検討済"</formula>
    </cfRule>
    <cfRule type="expression" dxfId="210" priority="212">
      <formula>$C41="処置済"</formula>
    </cfRule>
  </conditionalFormatting>
  <conditionalFormatting sqref="I39">
    <cfRule type="expression" dxfId="209" priority="209">
      <formula>$C39="検討済"</formula>
    </cfRule>
    <cfRule type="expression" dxfId="208" priority="210">
      <formula>$C39="処置済"</formula>
    </cfRule>
  </conditionalFormatting>
  <conditionalFormatting sqref="I40">
    <cfRule type="expression" dxfId="207" priority="207">
      <formula>$C40="検討済"</formula>
    </cfRule>
    <cfRule type="expression" dxfId="206" priority="208">
      <formula>$C40="処置済"</formula>
    </cfRule>
  </conditionalFormatting>
  <conditionalFormatting sqref="I41">
    <cfRule type="expression" dxfId="205" priority="205">
      <formula>$C41="検討済"</formula>
    </cfRule>
    <cfRule type="expression" dxfId="204" priority="206">
      <formula>$C41="処置済"</formula>
    </cfRule>
  </conditionalFormatting>
  <conditionalFormatting sqref="C42:F42">
    <cfRule type="expression" dxfId="203" priority="203">
      <formula>$C42="検討済"</formula>
    </cfRule>
    <cfRule type="expression" dxfId="202" priority="204">
      <formula>$C42="処置済"</formula>
    </cfRule>
  </conditionalFormatting>
  <conditionalFormatting sqref="G42">
    <cfRule type="expression" dxfId="201" priority="201">
      <formula>$C42="検討済"</formula>
    </cfRule>
    <cfRule type="expression" dxfId="200" priority="202">
      <formula>$C42="処置済"</formula>
    </cfRule>
  </conditionalFormatting>
  <conditionalFormatting sqref="C31:C41">
    <cfRule type="expression" dxfId="199" priority="199">
      <formula>$C31="検討済"</formula>
    </cfRule>
    <cfRule type="expression" dxfId="198" priority="200">
      <formula>$C31="処置済"</formula>
    </cfRule>
  </conditionalFormatting>
  <conditionalFormatting sqref="D43:F43">
    <cfRule type="expression" dxfId="197" priority="197">
      <formula>$C43="検討済"</formula>
    </cfRule>
    <cfRule type="expression" dxfId="196" priority="198">
      <formula>$C43="処置済"</formula>
    </cfRule>
  </conditionalFormatting>
  <conditionalFormatting sqref="G43">
    <cfRule type="expression" dxfId="195" priority="195">
      <formula>$C43="検討済"</formula>
    </cfRule>
    <cfRule type="expression" dxfId="194" priority="196">
      <formula>$C43="処置済"</formula>
    </cfRule>
  </conditionalFormatting>
  <conditionalFormatting sqref="C43">
    <cfRule type="expression" dxfId="193" priority="193">
      <formula>$C43="検討済"</formula>
    </cfRule>
    <cfRule type="expression" dxfId="192" priority="194">
      <formula>$C43="処置済"</formula>
    </cfRule>
  </conditionalFormatting>
  <conditionalFormatting sqref="I42">
    <cfRule type="expression" dxfId="191" priority="191">
      <formula>$C42="検討済"</formula>
    </cfRule>
    <cfRule type="expression" dxfId="190" priority="192">
      <formula>$C42="処置済"</formula>
    </cfRule>
  </conditionalFormatting>
  <conditionalFormatting sqref="I43">
    <cfRule type="expression" dxfId="189" priority="189">
      <formula>$C43="検討済"</formula>
    </cfRule>
    <cfRule type="expression" dxfId="188" priority="190">
      <formula>$C43="処置済"</formula>
    </cfRule>
  </conditionalFormatting>
  <conditionalFormatting sqref="D44:F44">
    <cfRule type="expression" dxfId="187" priority="187">
      <formula>$C44="検討済"</formula>
    </cfRule>
    <cfRule type="expression" dxfId="186" priority="188">
      <formula>$C44="処置済"</formula>
    </cfRule>
  </conditionalFormatting>
  <conditionalFormatting sqref="G44">
    <cfRule type="expression" dxfId="185" priority="185">
      <formula>$C44="検討済"</formula>
    </cfRule>
    <cfRule type="expression" dxfId="184" priority="186">
      <formula>$C44="処置済"</formula>
    </cfRule>
  </conditionalFormatting>
  <conditionalFormatting sqref="C44">
    <cfRule type="expression" dxfId="183" priority="183">
      <formula>$C44="検討済"</formula>
    </cfRule>
    <cfRule type="expression" dxfId="182" priority="184">
      <formula>$C44="処置済"</formula>
    </cfRule>
  </conditionalFormatting>
  <conditionalFormatting sqref="F45">
    <cfRule type="expression" dxfId="181" priority="181">
      <formula>$C45="検討済"</formula>
    </cfRule>
    <cfRule type="expression" dxfId="180" priority="182">
      <formula>$C45="処置済"</formula>
    </cfRule>
  </conditionalFormatting>
  <conditionalFormatting sqref="G45">
    <cfRule type="expression" dxfId="179" priority="179">
      <formula>$C45="検討済"</formula>
    </cfRule>
    <cfRule type="expression" dxfId="178" priority="180">
      <formula>$C45="処置済"</formula>
    </cfRule>
  </conditionalFormatting>
  <conditionalFormatting sqref="C45">
    <cfRule type="expression" dxfId="177" priority="177">
      <formula>$C45="検討済"</formula>
    </cfRule>
    <cfRule type="expression" dxfId="176" priority="178">
      <formula>$C45="処置済"</formula>
    </cfRule>
  </conditionalFormatting>
  <conditionalFormatting sqref="D45:E45">
    <cfRule type="expression" dxfId="175" priority="175">
      <formula>$C45="検討済"</formula>
    </cfRule>
    <cfRule type="expression" dxfId="174" priority="176">
      <formula>$C45="処置済"</formula>
    </cfRule>
  </conditionalFormatting>
  <conditionalFormatting sqref="I44">
    <cfRule type="expression" dxfId="173" priority="173">
      <formula>$C44="検討済"</formula>
    </cfRule>
    <cfRule type="expression" dxfId="172" priority="174">
      <formula>$C44="処置済"</formula>
    </cfRule>
  </conditionalFormatting>
  <conditionalFormatting sqref="I45">
    <cfRule type="expression" dxfId="171" priority="171">
      <formula>$C45="検討済"</formula>
    </cfRule>
    <cfRule type="expression" dxfId="170" priority="172">
      <formula>$C45="処置済"</formula>
    </cfRule>
  </conditionalFormatting>
  <conditionalFormatting sqref="F46">
    <cfRule type="expression" dxfId="169" priority="169">
      <formula>$C46="検討済"</formula>
    </cfRule>
    <cfRule type="expression" dxfId="168" priority="170">
      <formula>$C46="処置済"</formula>
    </cfRule>
  </conditionalFormatting>
  <conditionalFormatting sqref="G46">
    <cfRule type="expression" dxfId="167" priority="167">
      <formula>$C46="検討済"</formula>
    </cfRule>
    <cfRule type="expression" dxfId="166" priority="168">
      <formula>$C46="処置済"</formula>
    </cfRule>
  </conditionalFormatting>
  <conditionalFormatting sqref="C46">
    <cfRule type="expression" dxfId="165" priority="165">
      <formula>$C46="検討済"</formula>
    </cfRule>
    <cfRule type="expression" dxfId="164" priority="166">
      <formula>$C46="処置済"</formula>
    </cfRule>
  </conditionalFormatting>
  <conditionalFormatting sqref="D46:E46">
    <cfRule type="expression" dxfId="163" priority="163">
      <formula>$C46="検討済"</formula>
    </cfRule>
    <cfRule type="expression" dxfId="162" priority="164">
      <formula>$C46="処置済"</formula>
    </cfRule>
  </conditionalFormatting>
  <conditionalFormatting sqref="F47">
    <cfRule type="expression" dxfId="161" priority="161">
      <formula>$C47="検討済"</formula>
    </cfRule>
    <cfRule type="expression" dxfId="160" priority="162">
      <formula>$C47="処置済"</formula>
    </cfRule>
  </conditionalFormatting>
  <conditionalFormatting sqref="C47">
    <cfRule type="expression" dxfId="159" priority="159">
      <formula>$C47="検討済"</formula>
    </cfRule>
    <cfRule type="expression" dxfId="158" priority="160">
      <formula>$C47="処置済"</formula>
    </cfRule>
  </conditionalFormatting>
  <conditionalFormatting sqref="D47:E47">
    <cfRule type="expression" dxfId="157" priority="157">
      <formula>$C47="検討済"</formula>
    </cfRule>
    <cfRule type="expression" dxfId="156" priority="158">
      <formula>$C47="処置済"</formula>
    </cfRule>
  </conditionalFormatting>
  <conditionalFormatting sqref="G47">
    <cfRule type="expression" dxfId="155" priority="155">
      <formula>$C47="検討済"</formula>
    </cfRule>
    <cfRule type="expression" dxfId="154" priority="156">
      <formula>$C47="処置済"</formula>
    </cfRule>
  </conditionalFormatting>
  <conditionalFormatting sqref="F48">
    <cfRule type="expression" dxfId="153" priority="153">
      <formula>$C48="検討済"</formula>
    </cfRule>
    <cfRule type="expression" dxfId="152" priority="154">
      <formula>$C48="処置済"</formula>
    </cfRule>
  </conditionalFormatting>
  <conditionalFormatting sqref="C48">
    <cfRule type="expression" dxfId="151" priority="151">
      <formula>$C48="検討済"</formula>
    </cfRule>
    <cfRule type="expression" dxfId="150" priority="152">
      <formula>$C48="処置済"</formula>
    </cfRule>
  </conditionalFormatting>
  <conditionalFormatting sqref="D48:E48">
    <cfRule type="expression" dxfId="149" priority="149">
      <formula>$C48="検討済"</formula>
    </cfRule>
    <cfRule type="expression" dxfId="148" priority="150">
      <formula>$C48="処置済"</formula>
    </cfRule>
  </conditionalFormatting>
  <conditionalFormatting sqref="G48">
    <cfRule type="expression" dxfId="147" priority="147">
      <formula>$C48="検討済"</formula>
    </cfRule>
    <cfRule type="expression" dxfId="146" priority="148">
      <formula>$C48="処置済"</formula>
    </cfRule>
  </conditionalFormatting>
  <conditionalFormatting sqref="F49">
    <cfRule type="expression" dxfId="145" priority="145">
      <formula>$C49="検討済"</formula>
    </cfRule>
    <cfRule type="expression" dxfId="144" priority="146">
      <formula>$C49="処置済"</formula>
    </cfRule>
  </conditionalFormatting>
  <conditionalFormatting sqref="C49">
    <cfRule type="expression" dxfId="143" priority="143">
      <formula>$C49="検討済"</formula>
    </cfRule>
    <cfRule type="expression" dxfId="142" priority="144">
      <formula>$C49="処置済"</formula>
    </cfRule>
  </conditionalFormatting>
  <conditionalFormatting sqref="D49:E49">
    <cfRule type="expression" dxfId="141" priority="141">
      <formula>$C49="検討済"</formula>
    </cfRule>
    <cfRule type="expression" dxfId="140" priority="142">
      <formula>$C49="処置済"</formula>
    </cfRule>
  </conditionalFormatting>
  <conditionalFormatting sqref="G49">
    <cfRule type="expression" dxfId="139" priority="139">
      <formula>$C49="検討済"</formula>
    </cfRule>
    <cfRule type="expression" dxfId="138" priority="140">
      <formula>$C49="処置済"</formula>
    </cfRule>
  </conditionalFormatting>
  <conditionalFormatting sqref="F50">
    <cfRule type="expression" dxfId="137" priority="137">
      <formula>$C50="検討済"</formula>
    </cfRule>
    <cfRule type="expression" dxfId="136" priority="138">
      <formula>$C50="処置済"</formula>
    </cfRule>
  </conditionalFormatting>
  <conditionalFormatting sqref="C50">
    <cfRule type="expression" dxfId="135" priority="135">
      <formula>$C50="検討済"</formula>
    </cfRule>
    <cfRule type="expression" dxfId="134" priority="136">
      <formula>$C50="処置済"</formula>
    </cfRule>
  </conditionalFormatting>
  <conditionalFormatting sqref="D50:E50">
    <cfRule type="expression" dxfId="133" priority="133">
      <formula>$C50="検討済"</formula>
    </cfRule>
    <cfRule type="expression" dxfId="132" priority="134">
      <formula>$C50="処置済"</formula>
    </cfRule>
  </conditionalFormatting>
  <conditionalFormatting sqref="G50">
    <cfRule type="expression" dxfId="131" priority="131">
      <formula>$C50="検討済"</formula>
    </cfRule>
    <cfRule type="expression" dxfId="130" priority="132">
      <formula>$C50="処置済"</formula>
    </cfRule>
  </conditionalFormatting>
  <conditionalFormatting sqref="D51:F51">
    <cfRule type="expression" dxfId="129" priority="129">
      <formula>$C51="検討済"</formula>
    </cfRule>
    <cfRule type="expression" dxfId="128" priority="130">
      <formula>$C51="処置済"</formula>
    </cfRule>
  </conditionalFormatting>
  <conditionalFormatting sqref="C51">
    <cfRule type="expression" dxfId="127" priority="127">
      <formula>$C51="検討済"</formula>
    </cfRule>
    <cfRule type="expression" dxfId="126" priority="128">
      <formula>$C51="処置済"</formula>
    </cfRule>
  </conditionalFormatting>
  <conditionalFormatting sqref="G51">
    <cfRule type="expression" dxfId="125" priority="125">
      <formula>$C51="検討済"</formula>
    </cfRule>
    <cfRule type="expression" dxfId="124" priority="126">
      <formula>$C51="処置済"</formula>
    </cfRule>
  </conditionalFormatting>
  <conditionalFormatting sqref="G51">
    <cfRule type="expression" dxfId="123" priority="123">
      <formula>$C51="検討済"</formula>
    </cfRule>
    <cfRule type="expression" dxfId="122" priority="124">
      <formula>$C51="処置済"</formula>
    </cfRule>
  </conditionalFormatting>
  <conditionalFormatting sqref="D52:F52">
    <cfRule type="expression" dxfId="121" priority="121">
      <formula>$C52="検討済"</formula>
    </cfRule>
    <cfRule type="expression" dxfId="120" priority="122">
      <formula>$C52="処置済"</formula>
    </cfRule>
  </conditionalFormatting>
  <conditionalFormatting sqref="C52">
    <cfRule type="expression" dxfId="119" priority="119">
      <formula>$C52="検討済"</formula>
    </cfRule>
    <cfRule type="expression" dxfId="118" priority="120">
      <formula>$C52="処置済"</formula>
    </cfRule>
  </conditionalFormatting>
  <conditionalFormatting sqref="G52">
    <cfRule type="expression" dxfId="117" priority="117">
      <formula>$C52="検討済"</formula>
    </cfRule>
    <cfRule type="expression" dxfId="116" priority="118">
      <formula>$C52="処置済"</formula>
    </cfRule>
  </conditionalFormatting>
  <conditionalFormatting sqref="G52">
    <cfRule type="expression" dxfId="115" priority="115">
      <formula>$C52="検討済"</formula>
    </cfRule>
    <cfRule type="expression" dxfId="114" priority="116">
      <formula>$C52="処置済"</formula>
    </cfRule>
  </conditionalFormatting>
  <conditionalFormatting sqref="I46">
    <cfRule type="expression" dxfId="113" priority="113">
      <formula>$C46="検討済"</formula>
    </cfRule>
    <cfRule type="expression" dxfId="112" priority="114">
      <formula>$C46="処置済"</formula>
    </cfRule>
  </conditionalFormatting>
  <conditionalFormatting sqref="I47">
    <cfRule type="expression" dxfId="111" priority="111">
      <formula>$C47="検討済"</formula>
    </cfRule>
    <cfRule type="expression" dxfId="110" priority="112">
      <formula>$C47="処置済"</formula>
    </cfRule>
  </conditionalFormatting>
  <conditionalFormatting sqref="I48">
    <cfRule type="expression" dxfId="109" priority="109">
      <formula>$C48="検討済"</formula>
    </cfRule>
    <cfRule type="expression" dxfId="108" priority="110">
      <formula>$C48="処置済"</formula>
    </cfRule>
  </conditionalFormatting>
  <conditionalFormatting sqref="I49">
    <cfRule type="expression" dxfId="107" priority="107">
      <formula>$C49="検討済"</formula>
    </cfRule>
    <cfRule type="expression" dxfId="106" priority="108">
      <formula>$C49="処置済"</formula>
    </cfRule>
  </conditionalFormatting>
  <conditionalFormatting sqref="I50">
    <cfRule type="expression" dxfId="105" priority="105">
      <formula>$C50="検討済"</formula>
    </cfRule>
    <cfRule type="expression" dxfId="104" priority="106">
      <formula>$C50="処置済"</formula>
    </cfRule>
  </conditionalFormatting>
  <conditionalFormatting sqref="I51">
    <cfRule type="expression" dxfId="103" priority="103">
      <formula>$C51="検討済"</formula>
    </cfRule>
    <cfRule type="expression" dxfId="102" priority="104">
      <formula>$C51="処置済"</formula>
    </cfRule>
  </conditionalFormatting>
  <conditionalFormatting sqref="I52">
    <cfRule type="expression" dxfId="101" priority="101">
      <formula>$C52="検討済"</formula>
    </cfRule>
    <cfRule type="expression" dxfId="100" priority="102">
      <formula>$C52="処置済"</formula>
    </cfRule>
  </conditionalFormatting>
  <conditionalFormatting sqref="D53:F53">
    <cfRule type="expression" dxfId="99" priority="99">
      <formula>$C53="検討済"</formula>
    </cfRule>
    <cfRule type="expression" dxfId="98" priority="100">
      <formula>$C53="処置済"</formula>
    </cfRule>
  </conditionalFormatting>
  <conditionalFormatting sqref="C53">
    <cfRule type="expression" dxfId="97" priority="97">
      <formula>$C53="検討済"</formula>
    </cfRule>
    <cfRule type="expression" dxfId="96" priority="98">
      <formula>$C53="処置済"</formula>
    </cfRule>
  </conditionalFormatting>
  <conditionalFormatting sqref="G53">
    <cfRule type="expression" dxfId="95" priority="95">
      <formula>$C53="検討済"</formula>
    </cfRule>
    <cfRule type="expression" dxfId="94" priority="96">
      <formula>$C53="処置済"</formula>
    </cfRule>
  </conditionalFormatting>
  <conditionalFormatting sqref="G53">
    <cfRule type="expression" dxfId="93" priority="93">
      <formula>$C53="検討済"</formula>
    </cfRule>
    <cfRule type="expression" dxfId="92" priority="94">
      <formula>$C53="処置済"</formula>
    </cfRule>
  </conditionalFormatting>
  <conditionalFormatting sqref="E54:F54">
    <cfRule type="expression" dxfId="91" priority="91">
      <formula>$C54="検討済"</formula>
    </cfRule>
    <cfRule type="expression" dxfId="90" priority="92">
      <formula>$C54="処置済"</formula>
    </cfRule>
  </conditionalFormatting>
  <conditionalFormatting sqref="C54">
    <cfRule type="expression" dxfId="89" priority="89">
      <formula>$C54="検討済"</formula>
    </cfRule>
    <cfRule type="expression" dxfId="88" priority="90">
      <formula>$C54="処置済"</formula>
    </cfRule>
  </conditionalFormatting>
  <conditionalFormatting sqref="G54">
    <cfRule type="expression" dxfId="87" priority="87">
      <formula>$C54="検討済"</formula>
    </cfRule>
    <cfRule type="expression" dxfId="86" priority="88">
      <formula>$C54="処置済"</formula>
    </cfRule>
  </conditionalFormatting>
  <conditionalFormatting sqref="G54">
    <cfRule type="expression" dxfId="85" priority="85">
      <formula>$C54="検討済"</formula>
    </cfRule>
    <cfRule type="expression" dxfId="84" priority="86">
      <formula>$C54="処置済"</formula>
    </cfRule>
  </conditionalFormatting>
  <conditionalFormatting sqref="D54">
    <cfRule type="expression" dxfId="83" priority="83">
      <formula>$C54="検討済"</formula>
    </cfRule>
    <cfRule type="expression" dxfId="82" priority="84">
      <formula>$C54="処置済"</formula>
    </cfRule>
  </conditionalFormatting>
  <conditionalFormatting sqref="I54">
    <cfRule type="expression" dxfId="81" priority="81">
      <formula>$C54="検討済"</formula>
    </cfRule>
    <cfRule type="expression" dxfId="80" priority="82">
      <formula>$C54="処置済"</formula>
    </cfRule>
  </conditionalFormatting>
  <conditionalFormatting sqref="I53">
    <cfRule type="expression" dxfId="79" priority="79">
      <formula>$C53="検討済"</formula>
    </cfRule>
    <cfRule type="expression" dxfId="78" priority="80">
      <formula>$C53="処置済"</formula>
    </cfRule>
  </conditionalFormatting>
  <conditionalFormatting sqref="E55:F55">
    <cfRule type="expression" dxfId="77" priority="77">
      <formula>$C55="検討済"</formula>
    </cfRule>
    <cfRule type="expression" dxfId="76" priority="78">
      <formula>$C55="処置済"</formula>
    </cfRule>
  </conditionalFormatting>
  <conditionalFormatting sqref="C55">
    <cfRule type="expression" dxfId="75" priority="75">
      <formula>$C55="検討済"</formula>
    </cfRule>
    <cfRule type="expression" dxfId="74" priority="76">
      <formula>$C55="処置済"</formula>
    </cfRule>
  </conditionalFormatting>
  <conditionalFormatting sqref="G55">
    <cfRule type="expression" dxfId="73" priority="73">
      <formula>$C55="検討済"</formula>
    </cfRule>
    <cfRule type="expression" dxfId="72" priority="74">
      <formula>$C55="処置済"</formula>
    </cfRule>
  </conditionalFormatting>
  <conditionalFormatting sqref="G55">
    <cfRule type="expression" dxfId="71" priority="71">
      <formula>$C55="検討済"</formula>
    </cfRule>
    <cfRule type="expression" dxfId="70" priority="72">
      <formula>$C55="処置済"</formula>
    </cfRule>
  </conditionalFormatting>
  <conditionalFormatting sqref="D55">
    <cfRule type="expression" dxfId="69" priority="69">
      <formula>$C55="検討済"</formula>
    </cfRule>
    <cfRule type="expression" dxfId="68" priority="70">
      <formula>$C55="処置済"</formula>
    </cfRule>
  </conditionalFormatting>
  <conditionalFormatting sqref="E56:F56">
    <cfRule type="expression" dxfId="67" priority="67">
      <formula>$C56="検討済"</formula>
    </cfRule>
    <cfRule type="expression" dxfId="66" priority="68">
      <formula>$C56="処置済"</formula>
    </cfRule>
  </conditionalFormatting>
  <conditionalFormatting sqref="C56">
    <cfRule type="expression" dxfId="65" priority="65">
      <formula>$C56="検討済"</formula>
    </cfRule>
    <cfRule type="expression" dxfId="64" priority="66">
      <formula>$C56="処置済"</formula>
    </cfRule>
  </conditionalFormatting>
  <conditionalFormatting sqref="G56">
    <cfRule type="expression" dxfId="63" priority="63">
      <formula>$C56="検討済"</formula>
    </cfRule>
    <cfRule type="expression" dxfId="62" priority="64">
      <formula>$C56="処置済"</formula>
    </cfRule>
  </conditionalFormatting>
  <conditionalFormatting sqref="G56">
    <cfRule type="expression" dxfId="61" priority="61">
      <formula>$C56="検討済"</formula>
    </cfRule>
    <cfRule type="expression" dxfId="60" priority="62">
      <formula>$C56="処置済"</formula>
    </cfRule>
  </conditionalFormatting>
  <conditionalFormatting sqref="D56">
    <cfRule type="expression" dxfId="59" priority="59">
      <formula>$C56="検討済"</formula>
    </cfRule>
    <cfRule type="expression" dxfId="58" priority="60">
      <formula>$C56="処置済"</formula>
    </cfRule>
  </conditionalFormatting>
  <conditionalFormatting sqref="E57:F57">
    <cfRule type="expression" dxfId="57" priority="57">
      <formula>$C57="検討済"</formula>
    </cfRule>
    <cfRule type="expression" dxfId="56" priority="58">
      <formula>$C57="処置済"</formula>
    </cfRule>
  </conditionalFormatting>
  <conditionalFormatting sqref="C57">
    <cfRule type="expression" dxfId="55" priority="55">
      <formula>$C57="検討済"</formula>
    </cfRule>
    <cfRule type="expression" dxfId="54" priority="56">
      <formula>$C57="処置済"</formula>
    </cfRule>
  </conditionalFormatting>
  <conditionalFormatting sqref="G57">
    <cfRule type="expression" dxfId="53" priority="53">
      <formula>$C57="検討済"</formula>
    </cfRule>
    <cfRule type="expression" dxfId="52" priority="54">
      <formula>$C57="処置済"</formula>
    </cfRule>
  </conditionalFormatting>
  <conditionalFormatting sqref="G57">
    <cfRule type="expression" dxfId="51" priority="51">
      <formula>$C57="検討済"</formula>
    </cfRule>
    <cfRule type="expression" dxfId="50" priority="52">
      <formula>$C57="処置済"</formula>
    </cfRule>
  </conditionalFormatting>
  <conditionalFormatting sqref="D57">
    <cfRule type="expression" dxfId="49" priority="49">
      <formula>$C57="検討済"</formula>
    </cfRule>
    <cfRule type="expression" dxfId="48" priority="50">
      <formula>$C57="処置済"</formula>
    </cfRule>
  </conditionalFormatting>
  <conditionalFormatting sqref="E58:F58">
    <cfRule type="expression" dxfId="47" priority="47">
      <formula>$C58="検討済"</formula>
    </cfRule>
    <cfRule type="expression" dxfId="46" priority="48">
      <formula>$C58="処置済"</formula>
    </cfRule>
  </conditionalFormatting>
  <conditionalFormatting sqref="C58">
    <cfRule type="expression" dxfId="45" priority="45">
      <formula>$C58="検討済"</formula>
    </cfRule>
    <cfRule type="expression" dxfId="44" priority="46">
      <formula>$C58="処置済"</formula>
    </cfRule>
  </conditionalFormatting>
  <conditionalFormatting sqref="G58">
    <cfRule type="expression" dxfId="43" priority="43">
      <formula>$C58="検討済"</formula>
    </cfRule>
    <cfRule type="expression" dxfId="42" priority="44">
      <formula>$C58="処置済"</formula>
    </cfRule>
  </conditionalFormatting>
  <conditionalFormatting sqref="G58">
    <cfRule type="expression" dxfId="41" priority="41">
      <formula>$C58="検討済"</formula>
    </cfRule>
    <cfRule type="expression" dxfId="40" priority="42">
      <formula>$C58="処置済"</formula>
    </cfRule>
  </conditionalFormatting>
  <conditionalFormatting sqref="D58">
    <cfRule type="expression" dxfId="39" priority="39">
      <formula>$C58="検討済"</formula>
    </cfRule>
    <cfRule type="expression" dxfId="38" priority="40">
      <formula>$C58="処置済"</formula>
    </cfRule>
  </conditionalFormatting>
  <conditionalFormatting sqref="G59">
    <cfRule type="expression" dxfId="37" priority="37">
      <formula>$C59="検討済"</formula>
    </cfRule>
    <cfRule type="expression" dxfId="36" priority="38">
      <formula>$C59="処置済"</formula>
    </cfRule>
  </conditionalFormatting>
  <conditionalFormatting sqref="G59">
    <cfRule type="expression" dxfId="35" priority="35">
      <formula>$C59="検討済"</formula>
    </cfRule>
    <cfRule type="expression" dxfId="34" priority="36">
      <formula>$C59="処置済"</formula>
    </cfRule>
  </conditionalFormatting>
  <conditionalFormatting sqref="G60">
    <cfRule type="expression" dxfId="33" priority="33">
      <formula>$C60="検討済"</formula>
    </cfRule>
    <cfRule type="expression" dxfId="32" priority="34">
      <formula>$C60="処置済"</formula>
    </cfRule>
  </conditionalFormatting>
  <conditionalFormatting sqref="G60">
    <cfRule type="expression" dxfId="31" priority="31">
      <formula>$C60="検討済"</formula>
    </cfRule>
    <cfRule type="expression" dxfId="30" priority="32">
      <formula>$C60="処置済"</formula>
    </cfRule>
  </conditionalFormatting>
  <conditionalFormatting sqref="I55">
    <cfRule type="expression" dxfId="29" priority="29">
      <formula>$C55="検討済"</formula>
    </cfRule>
    <cfRule type="expression" dxfId="28" priority="30">
      <formula>$C55="処置済"</formula>
    </cfRule>
  </conditionalFormatting>
  <conditionalFormatting sqref="I56">
    <cfRule type="expression" dxfId="27" priority="27">
      <formula>$C56="検討済"</formula>
    </cfRule>
    <cfRule type="expression" dxfId="26" priority="28">
      <formula>$C56="処置済"</formula>
    </cfRule>
  </conditionalFormatting>
  <conditionalFormatting sqref="I57">
    <cfRule type="expression" dxfId="25" priority="25">
      <formula>$C57="検討済"</formula>
    </cfRule>
    <cfRule type="expression" dxfId="24" priority="26">
      <formula>$C57="処置済"</formula>
    </cfRule>
  </conditionalFormatting>
  <conditionalFormatting sqref="I58">
    <cfRule type="expression" dxfId="23" priority="23">
      <formula>$C58="検討済"</formula>
    </cfRule>
    <cfRule type="expression" dxfId="22" priority="24">
      <formula>$C58="処置済"</formula>
    </cfRule>
  </conditionalFormatting>
  <conditionalFormatting sqref="I60">
    <cfRule type="expression" dxfId="21" priority="21">
      <formula>$C60="検討済"</formula>
    </cfRule>
    <cfRule type="expression" dxfId="20" priority="22">
      <formula>$C60="処置済"</formula>
    </cfRule>
  </conditionalFormatting>
  <conditionalFormatting sqref="I59">
    <cfRule type="expression" dxfId="19" priority="19">
      <formula>$C59="検討済"</formula>
    </cfRule>
    <cfRule type="expression" dxfId="18" priority="20">
      <formula>$C59="処置済"</formula>
    </cfRule>
  </conditionalFormatting>
  <conditionalFormatting sqref="G61">
    <cfRule type="expression" dxfId="17" priority="17">
      <formula>$C61="検討済"</formula>
    </cfRule>
    <cfRule type="expression" dxfId="16" priority="18">
      <formula>$C61="処置済"</formula>
    </cfRule>
  </conditionalFormatting>
  <conditionalFormatting sqref="G61">
    <cfRule type="expression" dxfId="15" priority="15">
      <formula>$C61="検討済"</formula>
    </cfRule>
    <cfRule type="expression" dxfId="14" priority="16">
      <formula>$C61="処置済"</formula>
    </cfRule>
  </conditionalFormatting>
  <conditionalFormatting sqref="G62">
    <cfRule type="expression" dxfId="13" priority="13">
      <formula>$C62="検討済"</formula>
    </cfRule>
    <cfRule type="expression" dxfId="12" priority="14">
      <formula>$C62="処置済"</formula>
    </cfRule>
  </conditionalFormatting>
  <conditionalFormatting sqref="G62">
    <cfRule type="expression" dxfId="11" priority="11">
      <formula>$C62="検討済"</formula>
    </cfRule>
    <cfRule type="expression" dxfId="10" priority="12">
      <formula>$C62="処置済"</formula>
    </cfRule>
  </conditionalFormatting>
  <conditionalFormatting sqref="I61">
    <cfRule type="expression" dxfId="9" priority="9">
      <formula>$C61="検討済"</formula>
    </cfRule>
    <cfRule type="expression" dxfId="8" priority="10">
      <formula>$C61="処置済"</formula>
    </cfRule>
  </conditionalFormatting>
  <conditionalFormatting sqref="I62">
    <cfRule type="expression" dxfId="7" priority="7">
      <formula>$C62="検討済"</formula>
    </cfRule>
    <cfRule type="expression" dxfId="6" priority="8">
      <formula>$C62="処置済"</formula>
    </cfRule>
  </conditionalFormatting>
  <conditionalFormatting sqref="D64:F64">
    <cfRule type="expression" dxfId="5" priority="5">
      <formula>$C64="検討済"</formula>
    </cfRule>
    <cfRule type="expression" dxfId="4" priority="6">
      <formula>$C64="処置済"</formula>
    </cfRule>
  </conditionalFormatting>
  <conditionalFormatting sqref="C64">
    <cfRule type="expression" dxfId="3" priority="3">
      <formula>$C64="検討済"</formula>
    </cfRule>
    <cfRule type="expression" dxfId="2" priority="4">
      <formula>$C64="処置済"</formula>
    </cfRule>
  </conditionalFormatting>
  <conditionalFormatting sqref="G64">
    <cfRule type="expression" dxfId="1" priority="1">
      <formula>$C64="検討済"</formula>
    </cfRule>
    <cfRule type="expression" dxfId="0" priority="2">
      <formula>$C64="処置済"</formula>
    </cfRule>
  </conditionalFormatting>
  <dataValidations count="1">
    <dataValidation type="list" allowBlank="1" showInputMessage="1" showErrorMessage="1" sqref="C7:C306">
      <formula1>"未解決,検討済,処置済"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IssueList</vt:lpstr>
    </vt:vector>
  </TitlesOfParts>
  <Company>SMARTNET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Smartnet Vietnam</dc:creator>
  <cp:lastModifiedBy>Microsoft Office User</cp:lastModifiedBy>
  <cp:lastPrinted>2015-03-01T11:08:11Z</cp:lastPrinted>
  <dcterms:created xsi:type="dcterms:W3CDTF">2017-01-13T07:49:06Z</dcterms:created>
  <dcterms:modified xsi:type="dcterms:W3CDTF">2018-01-30T09:51:42Z</dcterms:modified>
</cp:coreProperties>
</file>